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75" windowHeight="5295" activeTab="1"/>
  </bookViews>
  <sheets>
    <sheet name="chart" sheetId="1" r:id="rId1"/>
    <sheet name="human-equivalent-computer-power" sheetId="2" r:id="rId2"/>
    <sheet name="db and ratios" sheetId="3" r:id="rId3"/>
  </sheets>
  <definedNames/>
  <calcPr fullCalcOnLoad="1"/>
</workbook>
</file>

<file path=xl/sharedStrings.xml><?xml version="1.0" encoding="utf-8"?>
<sst xmlns="http://schemas.openxmlformats.org/spreadsheetml/2006/main" count="131" uniqueCount="131">
  <si>
    <t>By_Hand</t>
  </si>
  <si>
    <t>Ohdner</t>
  </si>
  <si>
    <t>Steiger_Millionaire</t>
  </si>
  <si>
    <t>Hollerith</t>
  </si>
  <si>
    <t>Analytical_Engine</t>
  </si>
  <si>
    <t>Monroe_Calculator</t>
  </si>
  <si>
    <t>IBM_Tabulator</t>
  </si>
  <si>
    <t>Torres_Arithmometer</t>
  </si>
  <si>
    <t>National-Ellis_3000</t>
  </si>
  <si>
    <t>Burroughs_Class_16</t>
  </si>
  <si>
    <t>Zuse-1</t>
  </si>
  <si>
    <t>Zuse-2</t>
  </si>
  <si>
    <t>BTL_Model_1</t>
  </si>
  <si>
    <t>Zuse-3</t>
  </si>
  <si>
    <t>BTL_Model_2</t>
  </si>
  <si>
    <t>Colossus</t>
  </si>
  <si>
    <t>BTL_Model_3</t>
  </si>
  <si>
    <t>ASCC_(Mark_1)</t>
  </si>
  <si>
    <t>Zuse-4</t>
  </si>
  <si>
    <t>BTL_Model_5</t>
  </si>
  <si>
    <t>ENIAC</t>
  </si>
  <si>
    <t>Harvard_Mark_2</t>
  </si>
  <si>
    <t>IBM_SSEC</t>
  </si>
  <si>
    <t>EDSAC</t>
  </si>
  <si>
    <t>SEAC</t>
  </si>
  <si>
    <t>UNIVAC_I</t>
  </si>
  <si>
    <t>Zuse-5</t>
  </si>
  <si>
    <t>IBM_CPC</t>
  </si>
  <si>
    <t>IBM_650</t>
  </si>
  <si>
    <t>EDVAC</t>
  </si>
  <si>
    <t>Whirlwind</t>
  </si>
  <si>
    <t>IBM_704</t>
  </si>
  <si>
    <t>Librascope_LGP-30</t>
  </si>
  <si>
    <t>IBM_7090</t>
  </si>
  <si>
    <t>IBM_1620</t>
  </si>
  <si>
    <t>DEC_PDP-1</t>
  </si>
  <si>
    <t>Atlas</t>
  </si>
  <si>
    <t>Burroughs_5000</t>
  </si>
  <si>
    <t>IBM_7040</t>
  </si>
  <si>
    <t>Honeywell_1800</t>
  </si>
  <si>
    <t>DEC_PDP-6</t>
  </si>
  <si>
    <t>CDC_6600</t>
  </si>
  <si>
    <t>IBM_1130</t>
  </si>
  <si>
    <t>IBM_360/75</t>
  </si>
  <si>
    <t>IBM_360/65</t>
  </si>
  <si>
    <t>DEC_PDP-10</t>
  </si>
  <si>
    <t>CDC_7600</t>
  </si>
  <si>
    <t>DG_Nova</t>
  </si>
  <si>
    <t>GE-635</t>
  </si>
  <si>
    <t>SDS_920</t>
  </si>
  <si>
    <t>IBM_360/195</t>
  </si>
  <si>
    <t>Honeywell_700</t>
  </si>
  <si>
    <t>Prime_Computer_100</t>
  </si>
  <si>
    <t>IBM-370/168</t>
  </si>
  <si>
    <t>MITS_Altair</t>
  </si>
  <si>
    <t>DG_Eclipse</t>
  </si>
  <si>
    <t>DEC-KL-10</t>
  </si>
  <si>
    <t>DEC_PDP-11/70</t>
  </si>
  <si>
    <t>Cray-1</t>
  </si>
  <si>
    <t>Apple_II</t>
  </si>
  <si>
    <t>DEC_VAX_11/780</t>
  </si>
  <si>
    <t>TRS-80</t>
  </si>
  <si>
    <t>Commodore_PET</t>
  </si>
  <si>
    <t>CDC_IPL</t>
  </si>
  <si>
    <t>Nanodata_VMX200</t>
  </si>
  <si>
    <t>TRS-80_M3</t>
  </si>
  <si>
    <t>Sun-1</t>
  </si>
  <si>
    <t>CDC_Cyber-205</t>
  </si>
  <si>
    <t>Vic_20</t>
  </si>
  <si>
    <t>IBM_PC</t>
  </si>
  <si>
    <t>Sun-2</t>
  </si>
  <si>
    <t>Commodore_64</t>
  </si>
  <si>
    <t>TRS-80_M4</t>
  </si>
  <si>
    <t>Vax_11/750</t>
  </si>
  <si>
    <t>Macintosh-128K</t>
  </si>
  <si>
    <t>Vax_11/785</t>
  </si>
  <si>
    <t>L.Edge_XT-7.16</t>
  </si>
  <si>
    <t>Atari_800XL</t>
  </si>
  <si>
    <t>MIT_XT-8</t>
  </si>
  <si>
    <t>Mac_II</t>
  </si>
  <si>
    <t>Mac-IIx</t>
  </si>
  <si>
    <t>CompuAdd_386-16</t>
  </si>
  <si>
    <t>PC_Brand_386-25</t>
  </si>
  <si>
    <t>Macintosh_SE30</t>
  </si>
  <si>
    <t>Dell_320LX</t>
  </si>
  <si>
    <t>Mac_IIfx</t>
  </si>
  <si>
    <t>Amiga_3000</t>
  </si>
  <si>
    <t>Gateway-486DX2/66</t>
  </si>
  <si>
    <t>ACT_468/33</t>
  </si>
  <si>
    <t>Mac-Quadra-900</t>
  </si>
  <si>
    <t>AST_Bravo</t>
  </si>
  <si>
    <t>IBM_PS/2_55-041</t>
  </si>
  <si>
    <t>NEC_Powermate</t>
  </si>
  <si>
    <t>IBM_Valuepoint</t>
  </si>
  <si>
    <t>Acer_Power</t>
  </si>
  <si>
    <t>DECpc_LPv</t>
  </si>
  <si>
    <t>IBM_433/DX/Si</t>
  </si>
  <si>
    <t>Gateway_2000_486</t>
  </si>
  <si>
    <t>PowerMac_7100/66</t>
  </si>
  <si>
    <t>PowerMac_8500/120</t>
  </si>
  <si>
    <t>PowerMac_9500/132</t>
  </si>
  <si>
    <t>Intel_Xpress/60</t>
  </si>
  <si>
    <t>Gateway_P5-75</t>
  </si>
  <si>
    <t>Power_Tower_180e</t>
  </si>
  <si>
    <t>PowerMac_7600/132</t>
  </si>
  <si>
    <t>Gateway_G6-200</t>
  </si>
  <si>
    <t>Power_Center_210</t>
  </si>
  <si>
    <t>Mac_G3/266</t>
  </si>
  <si>
    <t>iMac_G3/233</t>
  </si>
  <si>
    <t>AcerPower8000/450B</t>
  </si>
  <si>
    <t>Mac_G3/333</t>
  </si>
  <si>
    <t>Pentium_II/455</t>
  </si>
  <si>
    <t>Pentium_III/500</t>
  </si>
  <si>
    <t>Mac_G4/450</t>
  </si>
  <si>
    <t>Mac_G4/500_dual</t>
  </si>
  <si>
    <t>Mac_G4/867</t>
  </si>
  <si>
    <t>Dell_Workst_340/2G</t>
  </si>
  <si>
    <t>Computer</t>
  </si>
  <si>
    <t>year</t>
  </si>
  <si>
    <t>mips</t>
  </si>
  <si>
    <t>MB memory</t>
  </si>
  <si>
    <t>AMD Athlon 1 GHz</t>
  </si>
  <si>
    <t>AMD Athlon 2000+</t>
  </si>
  <si>
    <t>Athlon-64 (est.)</t>
  </si>
  <si>
    <t>AMD Athlon 2800+</t>
  </si>
  <si>
    <t>Intel Pentium 4 3.06 GHz</t>
  </si>
  <si>
    <t>HEC (db)</t>
  </si>
  <si>
    <t>Mips are 4* SpecINT2000</t>
  </si>
  <si>
    <t>*** insert new entries above ***</t>
  </si>
  <si>
    <t>db</t>
  </si>
  <si>
    <t>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</si>
</sst>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forward val="45"/>
            <c:dispEq val="0"/>
            <c:dispRSqr val="0"/>
          </c:trendline>
          <c:xVal>
            <c:numRef>
              <c:f>'human-equivalent-computer-power'!$B$79:$B$123</c:f>
              <c:numCache>
                <c:ptCount val="4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1991</c:v>
                </c:pt>
                <c:pt idx="11">
                  <c:v>1991</c:v>
                </c:pt>
                <c:pt idx="12">
                  <c:v>1991</c:v>
                </c:pt>
                <c:pt idx="13">
                  <c:v>1992</c:v>
                </c:pt>
                <c:pt idx="14">
                  <c:v>1992</c:v>
                </c:pt>
                <c:pt idx="15">
                  <c:v>1992</c:v>
                </c:pt>
                <c:pt idx="16">
                  <c:v>1993</c:v>
                </c:pt>
                <c:pt idx="17">
                  <c:v>1993</c:v>
                </c:pt>
                <c:pt idx="18">
                  <c:v>1993</c:v>
                </c:pt>
                <c:pt idx="19">
                  <c:v>1994</c:v>
                </c:pt>
                <c:pt idx="20">
                  <c:v>1994</c:v>
                </c:pt>
                <c:pt idx="21">
                  <c:v>1994</c:v>
                </c:pt>
                <c:pt idx="22">
                  <c:v>1995</c:v>
                </c:pt>
                <c:pt idx="23">
                  <c:v>1995</c:v>
                </c:pt>
                <c:pt idx="24">
                  <c:v>1995</c:v>
                </c:pt>
                <c:pt idx="25">
                  <c:v>1996</c:v>
                </c:pt>
                <c:pt idx="26">
                  <c:v>1996</c:v>
                </c:pt>
                <c:pt idx="27">
                  <c:v>1996</c:v>
                </c:pt>
                <c:pt idx="28">
                  <c:v>1997</c:v>
                </c:pt>
                <c:pt idx="29">
                  <c:v>1997</c:v>
                </c:pt>
                <c:pt idx="30">
                  <c:v>1997</c:v>
                </c:pt>
                <c:pt idx="31">
                  <c:v>1998</c:v>
                </c:pt>
                <c:pt idx="32">
                  <c:v>1998</c:v>
                </c:pt>
                <c:pt idx="33">
                  <c:v>1998</c:v>
                </c:pt>
                <c:pt idx="34">
                  <c:v>1999</c:v>
                </c:pt>
                <c:pt idx="35">
                  <c:v>1999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2003</c:v>
                </c:pt>
              </c:numCache>
            </c:numRef>
          </c:xVal>
          <c:yVal>
            <c:numRef>
              <c:f>'human-equivalent-computer-power'!$E$79:$E$123</c:f>
              <c:numCache>
                <c:ptCount val="45"/>
                <c:pt idx="0">
                  <c:v>-87.82516055786093</c:v>
                </c:pt>
                <c:pt idx="1">
                  <c:v>-82.72458742971443</c:v>
                </c:pt>
                <c:pt idx="2">
                  <c:v>-76.02059991327963</c:v>
                </c:pt>
                <c:pt idx="3">
                  <c:v>-74.08935392973501</c:v>
                </c:pt>
                <c:pt idx="4">
                  <c:v>-75.5284196865778</c:v>
                </c:pt>
                <c:pt idx="5">
                  <c:v>-73.66531544420414</c:v>
                </c:pt>
                <c:pt idx="6">
                  <c:v>-74.08935392973501</c:v>
                </c:pt>
                <c:pt idx="7">
                  <c:v>-69.03089986991944</c:v>
                </c:pt>
                <c:pt idx="8">
                  <c:v>-70</c:v>
                </c:pt>
                <c:pt idx="9">
                  <c:v>-69.03089986991944</c:v>
                </c:pt>
                <c:pt idx="10">
                  <c:v>-65.10041520575166</c:v>
                </c:pt>
                <c:pt idx="11">
                  <c:v>-66.61543506395395</c:v>
                </c:pt>
                <c:pt idx="12">
                  <c:v>-66.57577319177793</c:v>
                </c:pt>
                <c:pt idx="13">
                  <c:v>-68.89410289700751</c:v>
                </c:pt>
                <c:pt idx="14">
                  <c:v>-69.74694134735229</c:v>
                </c:pt>
                <c:pt idx="15">
                  <c:v>-66.61543506395395</c:v>
                </c:pt>
                <c:pt idx="16">
                  <c:v>-65.8335949266172</c:v>
                </c:pt>
                <c:pt idx="17">
                  <c:v>-63.516399890190684</c:v>
                </c:pt>
                <c:pt idx="18">
                  <c:v>-67.79891911959945</c:v>
                </c:pt>
                <c:pt idx="19">
                  <c:v>-65.8335949266172</c:v>
                </c:pt>
                <c:pt idx="20">
                  <c:v>-67.9048498545737</c:v>
                </c:pt>
                <c:pt idx="21">
                  <c:v>-60</c:v>
                </c:pt>
                <c:pt idx="22">
                  <c:v>-57.447274948966935</c:v>
                </c:pt>
                <c:pt idx="23">
                  <c:v>-56.98970004336019</c:v>
                </c:pt>
                <c:pt idx="24">
                  <c:v>-61.54901959985743</c:v>
                </c:pt>
                <c:pt idx="25">
                  <c:v>-60.362121726544444</c:v>
                </c:pt>
                <c:pt idx="26">
                  <c:v>-55.228787452803374</c:v>
                </c:pt>
                <c:pt idx="27">
                  <c:v>-57.95880017344075</c:v>
                </c:pt>
                <c:pt idx="28">
                  <c:v>-54.55931955649724</c:v>
                </c:pt>
                <c:pt idx="29">
                  <c:v>-54.25968732272281</c:v>
                </c:pt>
                <c:pt idx="30">
                  <c:v>-53.01029995663981</c:v>
                </c:pt>
                <c:pt idx="31">
                  <c:v>-53.46787486224656</c:v>
                </c:pt>
                <c:pt idx="32">
                  <c:v>-53.23306390375134</c:v>
                </c:pt>
                <c:pt idx="33">
                  <c:v>-51.87086643357144</c:v>
                </c:pt>
                <c:pt idx="34">
                  <c:v>-51.249387366083</c:v>
                </c:pt>
                <c:pt idx="35">
                  <c:v>-50.86186147616283</c:v>
                </c:pt>
                <c:pt idx="36">
                  <c:v>-50.70581074285707</c:v>
                </c:pt>
                <c:pt idx="37">
                  <c:v>-48.23908740944319</c:v>
                </c:pt>
                <c:pt idx="38">
                  <c:v>-48.23908740944319</c:v>
                </c:pt>
                <c:pt idx="39">
                  <c:v>-46.020599913279625</c:v>
                </c:pt>
                <c:pt idx="40">
                  <c:v>-48.17015032996419</c:v>
                </c:pt>
                <c:pt idx="41">
                  <c:v>-45.3820144247489</c:v>
                </c:pt>
                <c:pt idx="42">
                  <c:v>-44.28058364925538</c:v>
                </c:pt>
                <c:pt idx="43">
                  <c:v>-43.53792387793315</c:v>
                </c:pt>
                <c:pt idx="44">
                  <c:v>-42.23938382269613</c:v>
                </c:pt>
              </c:numCache>
            </c:numRef>
          </c:yVal>
          <c:smooth val="0"/>
        </c:ser>
        <c:axId val="55104710"/>
        <c:axId val="26180343"/>
      </c:scatterChart>
      <c:valAx>
        <c:axId val="55104710"/>
        <c:scaling>
          <c:orientation val="minMax"/>
          <c:max val="205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high"/>
        <c:spPr>
          <a:ln w="38100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crossBetween val="midCat"/>
        <c:dispUnits/>
        <c:majorUnit val="5"/>
        <c:minorUnit val="1"/>
      </c:valAx>
      <c:valAx>
        <c:axId val="26180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HEC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04710"/>
        <c:crosses val="autoZero"/>
        <c:crossBetween val="midCat"/>
        <c:dispUnits/>
        <c:majorUnit val="10"/>
        <c:minorUnit val="0.4154328371715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workbookViewId="0" topLeftCell="A1">
      <pane ySplit="510" topLeftCell="BM110" activePane="bottomLeft" state="split"/>
      <selection pane="topLeft" activeCell="F1" sqref="F1:F16384"/>
      <selection pane="bottomLeft" activeCell="A124" sqref="A124"/>
    </sheetView>
  </sheetViews>
  <sheetFormatPr defaultColWidth="9.140625" defaultRowHeight="12.75"/>
  <cols>
    <col min="1" max="1" width="21.8515625" style="0" customWidth="1"/>
    <col min="2" max="2" width="6.140625" style="0" customWidth="1"/>
    <col min="3" max="3" width="10.57421875" style="0" customWidth="1"/>
    <col min="4" max="4" width="12.140625" style="0" customWidth="1"/>
    <col min="5" max="5" width="10.8515625" style="0" customWidth="1"/>
  </cols>
  <sheetData>
    <row r="1" spans="1:5" ht="12.75">
      <c r="A1" s="3" t="s">
        <v>117</v>
      </c>
      <c r="B1" s="4" t="s">
        <v>118</v>
      </c>
      <c r="C1" s="4" t="s">
        <v>119</v>
      </c>
      <c r="D1" s="4" t="s">
        <v>120</v>
      </c>
      <c r="E1" s="3" t="s">
        <v>126</v>
      </c>
    </row>
    <row r="2" spans="1:5" ht="12.75">
      <c r="A2" s="1" t="s">
        <v>0</v>
      </c>
      <c r="B2">
        <v>1892</v>
      </c>
      <c r="C2" s="2">
        <v>1.19E-08</v>
      </c>
      <c r="D2" s="2">
        <v>9.54E-05</v>
      </c>
      <c r="E2" s="5">
        <f>10*LOG(C2/100000000)</f>
        <v>-159.2445303860747</v>
      </c>
    </row>
    <row r="3" spans="1:5" ht="12.75">
      <c r="A3" s="1" t="s">
        <v>1</v>
      </c>
      <c r="B3">
        <v>1891</v>
      </c>
      <c r="C3" s="2">
        <v>3.33E-09</v>
      </c>
      <c r="D3" s="2">
        <v>1.49E-07</v>
      </c>
      <c r="E3" s="5">
        <f aca="true" t="shared" si="0" ref="E3:E66">10*LOG(C3/100000000)</f>
        <v>-164.7755576649368</v>
      </c>
    </row>
    <row r="4" spans="1:5" ht="12.75">
      <c r="A4" s="1" t="s">
        <v>2</v>
      </c>
      <c r="B4">
        <v>1900</v>
      </c>
      <c r="C4" s="2">
        <v>1.33E-08</v>
      </c>
      <c r="D4" s="2">
        <v>3.58E-07</v>
      </c>
      <c r="E4" s="5">
        <f t="shared" si="0"/>
        <v>-158.76148359032914</v>
      </c>
    </row>
    <row r="5" spans="1:5" ht="12.75">
      <c r="A5" s="1" t="s">
        <v>3</v>
      </c>
      <c r="B5">
        <v>1908</v>
      </c>
      <c r="C5" s="2">
        <v>1.85E-08</v>
      </c>
      <c r="D5">
        <v>0.000286</v>
      </c>
      <c r="E5" s="5">
        <f t="shared" si="0"/>
        <v>-157.32828271596986</v>
      </c>
    </row>
    <row r="6" spans="1:5" ht="12.75">
      <c r="A6" s="1" t="s">
        <v>4</v>
      </c>
      <c r="B6">
        <v>1910</v>
      </c>
      <c r="C6" s="2">
        <v>3.77E-07</v>
      </c>
      <c r="D6">
        <v>0.0244</v>
      </c>
      <c r="E6" s="5">
        <f t="shared" si="0"/>
        <v>-144.23658649794208</v>
      </c>
    </row>
    <row r="7" spans="1:5" ht="12.75">
      <c r="A7" s="1" t="s">
        <v>5</v>
      </c>
      <c r="B7">
        <v>1911</v>
      </c>
      <c r="C7" s="2">
        <v>2.18E-08</v>
      </c>
      <c r="D7" s="2">
        <v>2.86E-06</v>
      </c>
      <c r="E7" s="5">
        <f t="shared" si="0"/>
        <v>-156.61543506395395</v>
      </c>
    </row>
    <row r="8" spans="1:5" ht="12.75">
      <c r="A8" s="1" t="s">
        <v>6</v>
      </c>
      <c r="B8">
        <v>1919</v>
      </c>
      <c r="C8" s="2">
        <v>4.12E-08</v>
      </c>
      <c r="D8" s="2">
        <v>2.38E-05</v>
      </c>
      <c r="E8" s="5">
        <f t="shared" si="0"/>
        <v>-153.85102783966863</v>
      </c>
    </row>
    <row r="9" spans="1:5" ht="12.75">
      <c r="A9" s="1" t="s">
        <v>7</v>
      </c>
      <c r="B9">
        <v>1920</v>
      </c>
      <c r="C9" s="2">
        <v>3.58E-08</v>
      </c>
      <c r="D9" s="2">
        <v>4.77E-06</v>
      </c>
      <c r="E9" s="5">
        <f t="shared" si="0"/>
        <v>-154.46116973356126</v>
      </c>
    </row>
    <row r="10" spans="1:5" ht="12.75">
      <c r="A10" s="1" t="s">
        <v>8</v>
      </c>
      <c r="B10">
        <v>1928</v>
      </c>
      <c r="C10" s="2">
        <v>7.38E-08</v>
      </c>
      <c r="D10" s="2">
        <v>4.29E-06</v>
      </c>
      <c r="E10" s="5">
        <f t="shared" si="0"/>
        <v>-151.31943638176958</v>
      </c>
    </row>
    <row r="11" spans="1:5" ht="12.75">
      <c r="A11" s="1" t="s">
        <v>9</v>
      </c>
      <c r="B11">
        <v>1929</v>
      </c>
      <c r="C11" s="2">
        <v>7.38E-08</v>
      </c>
      <c r="D11" s="2">
        <v>4.29E-06</v>
      </c>
      <c r="E11" s="5">
        <f t="shared" si="0"/>
        <v>-151.31943638176958</v>
      </c>
    </row>
    <row r="12" spans="1:5" ht="12.75">
      <c r="A12" s="1" t="s">
        <v>10</v>
      </c>
      <c r="B12">
        <v>1938</v>
      </c>
      <c r="C12" s="2">
        <v>4.24E-08</v>
      </c>
      <c r="D12" s="2">
        <v>3.05E-05</v>
      </c>
      <c r="E12" s="5">
        <f t="shared" si="0"/>
        <v>-153.72634143407268</v>
      </c>
    </row>
    <row r="13" spans="1:5" ht="12.75">
      <c r="A13" s="1" t="s">
        <v>11</v>
      </c>
      <c r="B13">
        <v>1939</v>
      </c>
      <c r="C13" s="2">
        <v>4.24E-07</v>
      </c>
      <c r="D13" s="2">
        <v>3.05E-05</v>
      </c>
      <c r="E13" s="5">
        <f t="shared" si="0"/>
        <v>-143.72634143407268</v>
      </c>
    </row>
    <row r="14" spans="1:5" ht="12.75">
      <c r="A14" s="1" t="s">
        <v>12</v>
      </c>
      <c r="B14">
        <v>1939</v>
      </c>
      <c r="C14" s="2">
        <v>2E-06</v>
      </c>
      <c r="D14" s="2">
        <v>3.81E-06</v>
      </c>
      <c r="E14" s="5">
        <f t="shared" si="0"/>
        <v>-136.9897000433602</v>
      </c>
    </row>
    <row r="15" spans="1:5" ht="12.75">
      <c r="A15" s="1" t="s">
        <v>13</v>
      </c>
      <c r="B15">
        <v>1941</v>
      </c>
      <c r="C15" s="2">
        <v>2.04E-06</v>
      </c>
      <c r="D15">
        <v>0.000244</v>
      </c>
      <c r="E15" s="5">
        <f t="shared" si="0"/>
        <v>-136.903698325741</v>
      </c>
    </row>
    <row r="16" spans="1:5" ht="12.75">
      <c r="A16" s="1" t="s">
        <v>14</v>
      </c>
      <c r="B16">
        <v>1943</v>
      </c>
      <c r="C16" s="2">
        <v>1.03E-06</v>
      </c>
      <c r="D16" s="2">
        <v>1.19E-05</v>
      </c>
      <c r="E16" s="5">
        <f t="shared" si="0"/>
        <v>-139.87162775294826</v>
      </c>
    </row>
    <row r="17" spans="1:5" ht="12.75">
      <c r="A17" s="1" t="s">
        <v>15</v>
      </c>
      <c r="B17">
        <v>1943</v>
      </c>
      <c r="C17">
        <v>0.000224</v>
      </c>
      <c r="D17" s="2">
        <v>2.38E-06</v>
      </c>
      <c r="E17" s="5">
        <f t="shared" si="0"/>
        <v>-116.49751981665837</v>
      </c>
    </row>
    <row r="18" spans="1:5" ht="12.75">
      <c r="A18" s="1" t="s">
        <v>16</v>
      </c>
      <c r="B18">
        <v>1943</v>
      </c>
      <c r="C18" s="2">
        <v>2.83E-06</v>
      </c>
      <c r="D18" s="2">
        <v>4.29E-05</v>
      </c>
      <c r="E18" s="5">
        <f t="shared" si="0"/>
        <v>-135.48213564475708</v>
      </c>
    </row>
    <row r="19" spans="1:5" ht="12.75">
      <c r="A19" s="1" t="s">
        <v>17</v>
      </c>
      <c r="B19">
        <v>1944</v>
      </c>
      <c r="C19" s="2">
        <v>2.33E-06</v>
      </c>
      <c r="D19">
        <v>0.000601</v>
      </c>
      <c r="E19" s="5">
        <f t="shared" si="0"/>
        <v>-136.3264407897398</v>
      </c>
    </row>
    <row r="20" spans="1:5" ht="12.75">
      <c r="A20" s="1" t="s">
        <v>18</v>
      </c>
      <c r="B20">
        <v>1945</v>
      </c>
      <c r="C20" s="2">
        <v>2.04E-06</v>
      </c>
      <c r="D20">
        <v>0.000244</v>
      </c>
      <c r="E20" s="5">
        <f t="shared" si="0"/>
        <v>-136.903698325741</v>
      </c>
    </row>
    <row r="21" spans="1:5" ht="12.75">
      <c r="A21" s="1" t="s">
        <v>19</v>
      </c>
      <c r="B21">
        <v>1946</v>
      </c>
      <c r="C21" s="2">
        <v>3.29E-06</v>
      </c>
      <c r="D21">
        <v>0.000147</v>
      </c>
      <c r="E21" s="5">
        <f t="shared" si="0"/>
        <v>-134.82804102050025</v>
      </c>
    </row>
    <row r="22" spans="1:5" ht="12.75">
      <c r="A22" s="1" t="s">
        <v>20</v>
      </c>
      <c r="B22">
        <v>1946</v>
      </c>
      <c r="C22">
        <v>0.00289</v>
      </c>
      <c r="D22" s="2">
        <v>9.54E-05</v>
      </c>
      <c r="E22" s="5">
        <f t="shared" si="0"/>
        <v>-105.39102157243451</v>
      </c>
    </row>
    <row r="23" spans="1:5" ht="12.75">
      <c r="A23" s="1" t="s">
        <v>21</v>
      </c>
      <c r="B23">
        <v>1947</v>
      </c>
      <c r="C23" s="2">
        <v>6.22E-06</v>
      </c>
      <c r="D23">
        <v>0.000488</v>
      </c>
      <c r="E23" s="5">
        <f t="shared" si="0"/>
        <v>-132.0620961530918</v>
      </c>
    </row>
    <row r="24" spans="1:5" ht="12.75">
      <c r="A24" s="1" t="s">
        <v>22</v>
      </c>
      <c r="B24">
        <v>1948</v>
      </c>
      <c r="C24">
        <v>0.000597</v>
      </c>
      <c r="D24" s="2">
        <v>4.58E-05</v>
      </c>
      <c r="E24" s="5">
        <f t="shared" si="0"/>
        <v>-112.24025668870631</v>
      </c>
    </row>
    <row r="25" spans="1:5" ht="12.75">
      <c r="A25" s="1" t="s">
        <v>23</v>
      </c>
      <c r="B25">
        <v>1949</v>
      </c>
      <c r="C25">
        <v>0.00255</v>
      </c>
      <c r="D25">
        <v>0.00214</v>
      </c>
      <c r="E25" s="5">
        <f t="shared" si="0"/>
        <v>-105.93459819566044</v>
      </c>
    </row>
    <row r="26" spans="1:5" ht="12.75">
      <c r="A26" s="1" t="s">
        <v>24</v>
      </c>
      <c r="B26">
        <v>1950</v>
      </c>
      <c r="C26">
        <v>0.00416</v>
      </c>
      <c r="D26">
        <v>0.00549</v>
      </c>
      <c r="E26" s="5">
        <f t="shared" si="0"/>
        <v>-103.80906669373258</v>
      </c>
    </row>
    <row r="27" spans="1:5" ht="12.75">
      <c r="A27" s="1" t="s">
        <v>25</v>
      </c>
      <c r="B27">
        <v>1951</v>
      </c>
      <c r="C27">
        <v>0.00575</v>
      </c>
      <c r="D27">
        <v>0.00537</v>
      </c>
      <c r="E27" s="5">
        <f t="shared" si="0"/>
        <v>-102.4033215531037</v>
      </c>
    </row>
    <row r="28" spans="1:5" ht="12.75">
      <c r="A28" s="1" t="s">
        <v>26</v>
      </c>
      <c r="B28">
        <v>1952</v>
      </c>
      <c r="C28" s="2">
        <v>9.33E-06</v>
      </c>
      <c r="D28">
        <v>0.000244</v>
      </c>
      <c r="E28" s="5">
        <f t="shared" si="0"/>
        <v>-130.301183562535</v>
      </c>
    </row>
    <row r="29" spans="1:5" ht="12.75">
      <c r="A29" s="1" t="s">
        <v>27</v>
      </c>
      <c r="B29">
        <v>1952</v>
      </c>
      <c r="C29">
        <v>0.00176</v>
      </c>
      <c r="D29">
        <v>0.000154</v>
      </c>
      <c r="E29" s="5">
        <f t="shared" si="0"/>
        <v>-107.54487332185849</v>
      </c>
    </row>
    <row r="30" spans="1:5" ht="12.75">
      <c r="A30" s="1" t="s">
        <v>28</v>
      </c>
      <c r="B30">
        <v>1953</v>
      </c>
      <c r="C30">
        <v>0.000966</v>
      </c>
      <c r="D30">
        <v>0.00488</v>
      </c>
      <c r="E30" s="5">
        <f t="shared" si="0"/>
        <v>-110.15022873584506</v>
      </c>
    </row>
    <row r="31" spans="1:5" ht="12.75">
      <c r="A31" s="1" t="s">
        <v>29</v>
      </c>
      <c r="B31">
        <v>1954</v>
      </c>
      <c r="C31">
        <v>0.0017</v>
      </c>
      <c r="D31">
        <v>0.00537</v>
      </c>
      <c r="E31" s="5">
        <f t="shared" si="0"/>
        <v>-107.69551078621726</v>
      </c>
    </row>
    <row r="32" spans="1:5" ht="12.75">
      <c r="A32" s="1" t="s">
        <v>30</v>
      </c>
      <c r="B32">
        <v>1955</v>
      </c>
      <c r="C32">
        <v>0.0694</v>
      </c>
      <c r="D32">
        <v>0.00391</v>
      </c>
      <c r="E32" s="5">
        <f t="shared" si="0"/>
        <v>-91.58640529545146</v>
      </c>
    </row>
    <row r="33" spans="1:5" ht="12.75">
      <c r="A33" s="1" t="s">
        <v>31</v>
      </c>
      <c r="B33">
        <v>1955</v>
      </c>
      <c r="C33">
        <v>0.0536</v>
      </c>
      <c r="D33">
        <v>0.0352</v>
      </c>
      <c r="E33" s="5">
        <f t="shared" si="0"/>
        <v>-92.70835210307229</v>
      </c>
    </row>
    <row r="34" spans="1:5" ht="12.75">
      <c r="A34" s="1" t="s">
        <v>32</v>
      </c>
      <c r="B34">
        <v>1956</v>
      </c>
      <c r="C34">
        <v>0.000701</v>
      </c>
      <c r="D34">
        <v>0.0159</v>
      </c>
      <c r="E34" s="5">
        <f t="shared" si="0"/>
        <v>-111.5428198203334</v>
      </c>
    </row>
    <row r="35" spans="1:5" ht="12.75">
      <c r="A35" s="1" t="s">
        <v>33</v>
      </c>
      <c r="B35">
        <v>1959</v>
      </c>
      <c r="C35">
        <v>0.326</v>
      </c>
      <c r="D35">
        <v>0.141</v>
      </c>
      <c r="E35" s="5">
        <f t="shared" si="0"/>
        <v>-84.8678239993206</v>
      </c>
    </row>
    <row r="36" spans="1:5" ht="12.75">
      <c r="A36" s="1" t="s">
        <v>34</v>
      </c>
      <c r="B36">
        <v>1960</v>
      </c>
      <c r="C36">
        <v>0.00103</v>
      </c>
      <c r="D36">
        <v>0.0122</v>
      </c>
      <c r="E36" s="5">
        <f t="shared" si="0"/>
        <v>-109.87162775294827</v>
      </c>
    </row>
    <row r="37" spans="1:5" ht="12.75">
      <c r="A37" s="1" t="s">
        <v>35</v>
      </c>
      <c r="B37">
        <v>1960</v>
      </c>
      <c r="C37">
        <v>0.124</v>
      </c>
      <c r="D37">
        <v>0.0176</v>
      </c>
      <c r="E37" s="5">
        <f t="shared" si="0"/>
        <v>-89.06578314837765</v>
      </c>
    </row>
    <row r="38" spans="1:5" ht="12.75">
      <c r="A38" s="1" t="s">
        <v>36</v>
      </c>
      <c r="B38">
        <v>1961</v>
      </c>
      <c r="C38">
        <v>1.4</v>
      </c>
      <c r="D38">
        <v>0.0234</v>
      </c>
      <c r="E38" s="5">
        <f t="shared" si="0"/>
        <v>-78.53871964321762</v>
      </c>
    </row>
    <row r="39" spans="1:5" ht="12.75">
      <c r="A39" s="1" t="s">
        <v>37</v>
      </c>
      <c r="B39">
        <v>1962</v>
      </c>
      <c r="C39">
        <v>0.0989</v>
      </c>
      <c r="D39">
        <v>0.0254</v>
      </c>
      <c r="E39" s="5">
        <f t="shared" si="0"/>
        <v>-90.0480370840282</v>
      </c>
    </row>
    <row r="40" spans="1:5" ht="12.75">
      <c r="A40" s="1" t="s">
        <v>38</v>
      </c>
      <c r="B40">
        <v>1963</v>
      </c>
      <c r="C40">
        <v>0.063</v>
      </c>
      <c r="D40">
        <v>0.07</v>
      </c>
      <c r="E40" s="5">
        <f t="shared" si="0"/>
        <v>-92.00659450546418</v>
      </c>
    </row>
    <row r="41" spans="1:5" ht="12.75">
      <c r="A41" s="1" t="s">
        <v>39</v>
      </c>
      <c r="B41">
        <v>1963</v>
      </c>
      <c r="C41">
        <v>0.15</v>
      </c>
      <c r="D41">
        <v>0.093</v>
      </c>
      <c r="E41" s="5">
        <f t="shared" si="0"/>
        <v>-88.23908740944319</v>
      </c>
    </row>
    <row r="42" spans="1:5" ht="12.75">
      <c r="A42" s="1" t="s">
        <v>40</v>
      </c>
      <c r="B42">
        <v>1964</v>
      </c>
      <c r="C42">
        <v>0.169</v>
      </c>
      <c r="D42">
        <v>0.0703</v>
      </c>
      <c r="E42" s="5">
        <f t="shared" si="0"/>
        <v>-87.72113295386326</v>
      </c>
    </row>
    <row r="43" spans="1:5" ht="12.75">
      <c r="A43" s="1" t="s">
        <v>41</v>
      </c>
      <c r="B43">
        <v>1964</v>
      </c>
      <c r="C43">
        <v>8.76</v>
      </c>
      <c r="D43">
        <v>4</v>
      </c>
      <c r="E43" s="5">
        <f t="shared" si="0"/>
        <v>-70.57495893831918</v>
      </c>
    </row>
    <row r="44" spans="1:5" ht="12.75">
      <c r="A44" s="1" t="s">
        <v>42</v>
      </c>
      <c r="B44">
        <v>1965</v>
      </c>
      <c r="C44">
        <v>0.15</v>
      </c>
      <c r="D44">
        <v>0.0156</v>
      </c>
      <c r="E44" s="5">
        <f t="shared" si="0"/>
        <v>-88.23908740944319</v>
      </c>
    </row>
    <row r="45" spans="1:5" ht="12.75">
      <c r="A45" s="1" t="s">
        <v>43</v>
      </c>
      <c r="B45">
        <v>1966</v>
      </c>
      <c r="C45">
        <v>2.54</v>
      </c>
      <c r="D45">
        <v>8</v>
      </c>
      <c r="E45" s="5">
        <f t="shared" si="0"/>
        <v>-75.95166283380063</v>
      </c>
    </row>
    <row r="46" spans="1:5" ht="12.75">
      <c r="A46" s="1" t="s">
        <v>44</v>
      </c>
      <c r="B46">
        <v>1967</v>
      </c>
      <c r="C46">
        <v>1.24</v>
      </c>
      <c r="D46">
        <v>4</v>
      </c>
      <c r="E46" s="5">
        <f t="shared" si="0"/>
        <v>-79.06578314837765</v>
      </c>
    </row>
    <row r="47" spans="1:5" ht="12.75">
      <c r="A47" s="1" t="s">
        <v>45</v>
      </c>
      <c r="B47">
        <v>1968</v>
      </c>
      <c r="C47">
        <v>0.655</v>
      </c>
      <c r="D47">
        <v>0.562</v>
      </c>
      <c r="E47" s="5">
        <f t="shared" si="0"/>
        <v>-81.83758700008218</v>
      </c>
    </row>
    <row r="48" spans="1:5" ht="12.75">
      <c r="A48" s="1" t="s">
        <v>46</v>
      </c>
      <c r="B48">
        <v>1969</v>
      </c>
      <c r="C48">
        <v>25.7</v>
      </c>
      <c r="D48">
        <v>8</v>
      </c>
      <c r="E48" s="5">
        <f t="shared" si="0"/>
        <v>-65.90066876668706</v>
      </c>
    </row>
    <row r="49" spans="1:5" ht="12.75">
      <c r="A49" s="1" t="s">
        <v>47</v>
      </c>
      <c r="B49">
        <v>1969</v>
      </c>
      <c r="C49">
        <v>0.1175</v>
      </c>
      <c r="D49">
        <v>0.008</v>
      </c>
      <c r="E49" s="5">
        <f t="shared" si="0"/>
        <v>-89.29962133392245</v>
      </c>
    </row>
    <row r="50" spans="1:5" ht="12.75">
      <c r="A50" s="1" t="s">
        <v>48</v>
      </c>
      <c r="B50">
        <v>1970</v>
      </c>
      <c r="C50">
        <v>0.649</v>
      </c>
      <c r="D50">
        <v>0.5</v>
      </c>
      <c r="E50" s="5">
        <f t="shared" si="0"/>
        <v>-81.8775530319963</v>
      </c>
    </row>
    <row r="51" spans="1:5" ht="12.75">
      <c r="A51" s="1" t="s">
        <v>49</v>
      </c>
      <c r="B51">
        <v>1971</v>
      </c>
      <c r="C51">
        <v>0.105</v>
      </c>
      <c r="D51">
        <v>0.25</v>
      </c>
      <c r="E51" s="5">
        <f t="shared" si="0"/>
        <v>-89.78810700930062</v>
      </c>
    </row>
    <row r="52" spans="1:5" ht="12.75">
      <c r="A52" s="1" t="s">
        <v>50</v>
      </c>
      <c r="B52">
        <v>1972</v>
      </c>
      <c r="C52">
        <v>17.3</v>
      </c>
      <c r="D52">
        <v>0.5</v>
      </c>
      <c r="E52" s="5">
        <f t="shared" si="0"/>
        <v>-67.61953896871205</v>
      </c>
    </row>
    <row r="53" spans="1:5" ht="12.75">
      <c r="A53" s="1" t="s">
        <v>51</v>
      </c>
      <c r="B53">
        <v>1972</v>
      </c>
      <c r="C53">
        <v>0.075</v>
      </c>
      <c r="D53">
        <v>0.031</v>
      </c>
      <c r="E53" s="5">
        <f t="shared" si="0"/>
        <v>-91.249387366083</v>
      </c>
    </row>
    <row r="54" spans="1:5" ht="12.75">
      <c r="A54" s="1" t="s">
        <v>52</v>
      </c>
      <c r="B54">
        <v>1973</v>
      </c>
      <c r="C54">
        <v>0.36</v>
      </c>
      <c r="D54">
        <v>0.031</v>
      </c>
      <c r="E54" s="5">
        <f t="shared" si="0"/>
        <v>-84.43697499232712</v>
      </c>
    </row>
    <row r="55" spans="1:5" ht="12.75">
      <c r="A55" s="1" t="s">
        <v>53</v>
      </c>
      <c r="B55">
        <v>1974</v>
      </c>
      <c r="C55">
        <v>8.88</v>
      </c>
      <c r="D55">
        <v>1</v>
      </c>
      <c r="E55" s="5">
        <f t="shared" si="0"/>
        <v>-70.51587034221399</v>
      </c>
    </row>
    <row r="56" spans="1:5" ht="12.75">
      <c r="A56" s="1" t="s">
        <v>54</v>
      </c>
      <c r="B56">
        <v>1974</v>
      </c>
      <c r="C56">
        <v>0.01</v>
      </c>
      <c r="D56">
        <v>0.00024</v>
      </c>
      <c r="E56" s="5">
        <f t="shared" si="0"/>
        <v>-100</v>
      </c>
    </row>
    <row r="57" spans="1:5" ht="12.75">
      <c r="A57" s="1" t="s">
        <v>55</v>
      </c>
      <c r="B57">
        <v>1975</v>
      </c>
      <c r="C57">
        <v>0.47</v>
      </c>
      <c r="D57">
        <v>0.25</v>
      </c>
      <c r="E57" s="5">
        <f t="shared" si="0"/>
        <v>-83.27902142064282</v>
      </c>
    </row>
    <row r="58" spans="1:5" ht="12.75">
      <c r="A58" s="1" t="s">
        <v>56</v>
      </c>
      <c r="B58">
        <v>1975</v>
      </c>
      <c r="C58">
        <v>2.3</v>
      </c>
      <c r="D58">
        <v>4.5</v>
      </c>
      <c r="E58" s="5">
        <f t="shared" si="0"/>
        <v>-76.38272163982407</v>
      </c>
    </row>
    <row r="59" spans="1:5" ht="12.75">
      <c r="A59" s="1" t="s">
        <v>57</v>
      </c>
      <c r="B59">
        <v>1976</v>
      </c>
      <c r="C59">
        <v>0.4</v>
      </c>
      <c r="D59">
        <v>0.125</v>
      </c>
      <c r="E59" s="5">
        <f t="shared" si="0"/>
        <v>-83.97940008672037</v>
      </c>
    </row>
    <row r="60" spans="1:5" ht="12.75">
      <c r="A60" s="1" t="s">
        <v>58</v>
      </c>
      <c r="B60">
        <v>1976</v>
      </c>
      <c r="C60">
        <v>150</v>
      </c>
      <c r="D60">
        <v>32</v>
      </c>
      <c r="E60" s="5">
        <f t="shared" si="0"/>
        <v>-58.23908740944319</v>
      </c>
    </row>
    <row r="61" spans="1:5" ht="12.75">
      <c r="A61" s="1" t="s">
        <v>59</v>
      </c>
      <c r="B61">
        <v>1977</v>
      </c>
      <c r="C61">
        <v>0.02</v>
      </c>
      <c r="D61">
        <v>0.0039</v>
      </c>
      <c r="E61" s="5">
        <f t="shared" si="0"/>
        <v>-96.98970004336019</v>
      </c>
    </row>
    <row r="62" spans="1:5" ht="12.75">
      <c r="A62" s="1" t="s">
        <v>60</v>
      </c>
      <c r="B62">
        <v>1977</v>
      </c>
      <c r="C62">
        <v>1</v>
      </c>
      <c r="D62">
        <v>8</v>
      </c>
      <c r="E62" s="5">
        <f t="shared" si="0"/>
        <v>-80</v>
      </c>
    </row>
    <row r="63" spans="1:5" ht="12.75">
      <c r="A63" s="1" t="s">
        <v>61</v>
      </c>
      <c r="B63">
        <v>1977</v>
      </c>
      <c r="C63">
        <v>0.04</v>
      </c>
      <c r="D63">
        <v>0.015</v>
      </c>
      <c r="E63" s="5">
        <f t="shared" si="0"/>
        <v>-93.97940008672037</v>
      </c>
    </row>
    <row r="64" spans="1:5" ht="12.75">
      <c r="A64" s="1" t="s">
        <v>62</v>
      </c>
      <c r="B64">
        <v>1977</v>
      </c>
      <c r="C64">
        <v>0.06</v>
      </c>
      <c r="D64">
        <v>0.008</v>
      </c>
      <c r="E64" s="5">
        <f t="shared" si="0"/>
        <v>-92.21848749616356</v>
      </c>
    </row>
    <row r="65" spans="1:5" ht="12.75">
      <c r="A65" s="1" t="s">
        <v>63</v>
      </c>
      <c r="B65">
        <v>1978</v>
      </c>
      <c r="C65">
        <v>7.5</v>
      </c>
      <c r="D65">
        <v>1</v>
      </c>
      <c r="E65" s="5">
        <f t="shared" si="0"/>
        <v>-71.249387366083</v>
      </c>
    </row>
    <row r="66" spans="1:5" ht="12.75">
      <c r="A66" s="1" t="s">
        <v>64</v>
      </c>
      <c r="B66">
        <v>1979</v>
      </c>
      <c r="C66">
        <v>2.1</v>
      </c>
      <c r="D66">
        <v>2</v>
      </c>
      <c r="E66" s="5">
        <f t="shared" si="0"/>
        <v>-76.7778070526608</v>
      </c>
    </row>
    <row r="67" spans="1:5" ht="12.75">
      <c r="A67" s="1" t="s">
        <v>65</v>
      </c>
      <c r="B67">
        <v>1980</v>
      </c>
      <c r="C67">
        <v>0.04</v>
      </c>
      <c r="D67">
        <v>0.015</v>
      </c>
      <c r="E67" s="5">
        <f>10*LOG(C67/100000000)</f>
        <v>-93.97940008672037</v>
      </c>
    </row>
    <row r="68" spans="1:5" ht="12.75">
      <c r="A68" s="1" t="s">
        <v>66</v>
      </c>
      <c r="B68">
        <v>1980</v>
      </c>
      <c r="C68">
        <v>0.484</v>
      </c>
      <c r="D68">
        <v>1</v>
      </c>
      <c r="E68" s="5">
        <f>10*LOG(C68/100000000)</f>
        <v>-83.15154638355587</v>
      </c>
    </row>
    <row r="69" spans="1:5" ht="12.75">
      <c r="A69" s="1" t="s">
        <v>67</v>
      </c>
      <c r="B69">
        <v>1981</v>
      </c>
      <c r="C69">
        <v>73.2</v>
      </c>
      <c r="D69">
        <v>16</v>
      </c>
      <c r="E69" s="5">
        <f>10*LOG(C69/100000000)</f>
        <v>-61.35488918941608</v>
      </c>
    </row>
    <row r="70" spans="1:5" ht="12.75">
      <c r="A70" s="1" t="s">
        <v>68</v>
      </c>
      <c r="B70">
        <v>1981</v>
      </c>
      <c r="C70">
        <v>0.04</v>
      </c>
      <c r="D70">
        <v>0.005</v>
      </c>
      <c r="E70" s="5">
        <f>10*LOG(C70/100000000)</f>
        <v>-93.97940008672037</v>
      </c>
    </row>
    <row r="71" spans="1:5" ht="12.75">
      <c r="A71" s="1" t="s">
        <v>69</v>
      </c>
      <c r="B71">
        <v>1982</v>
      </c>
      <c r="C71">
        <v>0.238</v>
      </c>
      <c r="D71">
        <v>0.0635</v>
      </c>
      <c r="E71" s="5">
        <f>10*LOG(C71/100000000)</f>
        <v>-86.23423042943487</v>
      </c>
    </row>
    <row r="72" spans="1:5" ht="12.75">
      <c r="A72" s="1" t="s">
        <v>70</v>
      </c>
      <c r="B72">
        <v>1982</v>
      </c>
      <c r="C72">
        <v>0.741</v>
      </c>
      <c r="D72">
        <v>2</v>
      </c>
      <c r="E72" s="5">
        <f>10*LOG(C72/100000000)</f>
        <v>-81.30181792020672</v>
      </c>
    </row>
    <row r="73" spans="1:5" ht="12.75">
      <c r="A73" s="1" t="s">
        <v>71</v>
      </c>
      <c r="B73">
        <v>1982</v>
      </c>
      <c r="C73">
        <v>0.2</v>
      </c>
      <c r="D73">
        <v>0.0825</v>
      </c>
      <c r="E73" s="5">
        <f>10*LOG(C73/100000000)</f>
        <v>-86.98970004336019</v>
      </c>
    </row>
    <row r="74" spans="1:5" ht="12.75">
      <c r="A74" s="1" t="s">
        <v>72</v>
      </c>
      <c r="B74">
        <v>1983</v>
      </c>
      <c r="C74">
        <v>0.2</v>
      </c>
      <c r="D74">
        <v>0.0635</v>
      </c>
      <c r="E74" s="5">
        <f>10*LOG(C74/100000000)</f>
        <v>-86.98970004336019</v>
      </c>
    </row>
    <row r="75" spans="1:5" ht="12.75">
      <c r="A75" s="1" t="s">
        <v>73</v>
      </c>
      <c r="B75">
        <v>1983</v>
      </c>
      <c r="C75">
        <v>0.799</v>
      </c>
      <c r="D75">
        <v>4</v>
      </c>
      <c r="E75" s="5">
        <f>10*LOG(C75/100000000)</f>
        <v>-80.97453220686008</v>
      </c>
    </row>
    <row r="76" spans="1:5" ht="12.75">
      <c r="A76" s="1" t="s">
        <v>74</v>
      </c>
      <c r="B76">
        <v>1984</v>
      </c>
      <c r="C76">
        <v>0.52</v>
      </c>
      <c r="D76">
        <v>0.125</v>
      </c>
      <c r="E76" s="5">
        <f>10*LOG(C76/100000000)</f>
        <v>-82.83996656365201</v>
      </c>
    </row>
    <row r="77" spans="1:5" ht="12.75">
      <c r="A77" s="1" t="s">
        <v>75</v>
      </c>
      <c r="B77">
        <v>1984</v>
      </c>
      <c r="C77">
        <v>2.26</v>
      </c>
      <c r="D77">
        <v>0.0156</v>
      </c>
      <c r="E77" s="5">
        <f>10*LOG(C77/100000000)</f>
        <v>-76.45891560852598</v>
      </c>
    </row>
    <row r="78" spans="1:5" ht="12.75">
      <c r="A78" s="1" t="s">
        <v>76</v>
      </c>
      <c r="B78">
        <v>1985</v>
      </c>
      <c r="C78">
        <v>0.26</v>
      </c>
      <c r="D78">
        <v>0.25</v>
      </c>
      <c r="E78" s="5">
        <f>10*LOG(C78/100000000)</f>
        <v>-85.85026652029183</v>
      </c>
    </row>
    <row r="79" spans="1:5" ht="12.75">
      <c r="A79" s="1" t="s">
        <v>77</v>
      </c>
      <c r="B79">
        <v>1985</v>
      </c>
      <c r="C79">
        <v>0.165</v>
      </c>
      <c r="D79">
        <v>0.64</v>
      </c>
      <c r="E79" s="5">
        <f>10*LOG(C79/100000000)</f>
        <v>-87.82516055786093</v>
      </c>
    </row>
    <row r="80" spans="1:5" ht="12.75">
      <c r="A80" s="1" t="s">
        <v>78</v>
      </c>
      <c r="B80">
        <v>1986</v>
      </c>
      <c r="C80">
        <v>0.534</v>
      </c>
      <c r="D80">
        <v>0.25</v>
      </c>
      <c r="E80" s="5">
        <f>10*LOG(C80/100000000)</f>
        <v>-82.72458742971443</v>
      </c>
    </row>
    <row r="81" spans="1:5" ht="12.75">
      <c r="A81" s="1" t="s">
        <v>79</v>
      </c>
      <c r="B81">
        <v>1987</v>
      </c>
      <c r="C81">
        <v>2.5</v>
      </c>
      <c r="D81">
        <v>2</v>
      </c>
      <c r="E81" s="5">
        <f>10*LOG(C81/100000000)</f>
        <v>-76.02059991327963</v>
      </c>
    </row>
    <row r="82" spans="1:5" ht="12.75">
      <c r="A82" s="1" t="s">
        <v>80</v>
      </c>
      <c r="B82">
        <v>1988</v>
      </c>
      <c r="C82">
        <v>3.9</v>
      </c>
      <c r="D82">
        <v>4</v>
      </c>
      <c r="E82" s="5">
        <f>10*LOG(C82/100000000)</f>
        <v>-74.08935392973501</v>
      </c>
    </row>
    <row r="83" spans="1:5" ht="12.75">
      <c r="A83" s="1" t="s">
        <v>81</v>
      </c>
      <c r="B83">
        <v>1988</v>
      </c>
      <c r="C83">
        <v>2.8</v>
      </c>
      <c r="D83">
        <v>1</v>
      </c>
      <c r="E83" s="5">
        <f>10*LOG(C83/100000000)</f>
        <v>-75.5284196865778</v>
      </c>
    </row>
    <row r="84" spans="1:5" ht="12.75">
      <c r="A84" s="1" t="s">
        <v>82</v>
      </c>
      <c r="B84">
        <v>1988</v>
      </c>
      <c r="C84">
        <v>4.3</v>
      </c>
      <c r="D84">
        <v>1</v>
      </c>
      <c r="E84" s="5">
        <f>10*LOG(C84/100000000)</f>
        <v>-73.66531544420414</v>
      </c>
    </row>
    <row r="85" spans="1:5" ht="12.75">
      <c r="A85" s="1" t="s">
        <v>83</v>
      </c>
      <c r="B85">
        <v>1989</v>
      </c>
      <c r="C85">
        <v>3.9</v>
      </c>
      <c r="D85">
        <v>5</v>
      </c>
      <c r="E85" s="5">
        <f>10*LOG(C85/100000000)</f>
        <v>-74.08935392973501</v>
      </c>
    </row>
    <row r="86" spans="1:5" ht="12.75">
      <c r="A86" s="1" t="s">
        <v>84</v>
      </c>
      <c r="B86">
        <v>1990</v>
      </c>
      <c r="C86">
        <v>12.5</v>
      </c>
      <c r="D86">
        <v>1</v>
      </c>
      <c r="E86" s="5">
        <f>10*LOG(C86/100000000)</f>
        <v>-69.03089986991944</v>
      </c>
    </row>
    <row r="87" spans="1:5" ht="12.75">
      <c r="A87" s="1" t="s">
        <v>85</v>
      </c>
      <c r="B87">
        <v>1990</v>
      </c>
      <c r="C87">
        <v>10</v>
      </c>
      <c r="D87">
        <v>4</v>
      </c>
      <c r="E87" s="5">
        <f>10*LOG(C87/100000000)</f>
        <v>-70</v>
      </c>
    </row>
    <row r="88" spans="1:5" ht="12.75">
      <c r="A88" s="1" t="s">
        <v>86</v>
      </c>
      <c r="B88">
        <v>1990</v>
      </c>
      <c r="C88">
        <v>12.5</v>
      </c>
      <c r="D88">
        <v>2</v>
      </c>
      <c r="E88" s="5">
        <f>10*LOG(C88/100000000)</f>
        <v>-69.03089986991944</v>
      </c>
    </row>
    <row r="89" spans="1:5" ht="12.75">
      <c r="A89" s="1" t="s">
        <v>87</v>
      </c>
      <c r="B89">
        <v>1991</v>
      </c>
      <c r="C89">
        <v>30.9</v>
      </c>
      <c r="D89">
        <v>8</v>
      </c>
      <c r="E89" s="5">
        <f>10*LOG(C89/100000000)</f>
        <v>-65.10041520575166</v>
      </c>
    </row>
    <row r="90" spans="1:5" ht="12.75">
      <c r="A90" s="1" t="s">
        <v>88</v>
      </c>
      <c r="B90">
        <v>1991</v>
      </c>
      <c r="C90">
        <v>21.8</v>
      </c>
      <c r="D90">
        <v>4</v>
      </c>
      <c r="E90" s="5">
        <f>10*LOG(C90/100000000)</f>
        <v>-66.61543506395395</v>
      </c>
    </row>
    <row r="91" spans="1:5" ht="12.75">
      <c r="A91" s="1" t="s">
        <v>89</v>
      </c>
      <c r="B91">
        <v>1991</v>
      </c>
      <c r="C91">
        <v>22</v>
      </c>
      <c r="D91">
        <v>8</v>
      </c>
      <c r="E91" s="5">
        <f>10*LOG(C91/100000000)</f>
        <v>-66.57577319177793</v>
      </c>
    </row>
    <row r="92" spans="1:5" ht="12.75">
      <c r="A92" s="1" t="s">
        <v>90</v>
      </c>
      <c r="B92">
        <v>1992</v>
      </c>
      <c r="C92">
        <v>12.9</v>
      </c>
      <c r="D92">
        <v>2</v>
      </c>
      <c r="E92" s="5">
        <f>10*LOG(C92/100000000)</f>
        <v>-68.89410289700751</v>
      </c>
    </row>
    <row r="93" spans="1:5" ht="12.75">
      <c r="A93" s="1" t="s">
        <v>91</v>
      </c>
      <c r="B93">
        <v>1992</v>
      </c>
      <c r="C93">
        <v>10.6</v>
      </c>
      <c r="D93">
        <v>4</v>
      </c>
      <c r="E93" s="5">
        <f>10*LOG(C93/100000000)</f>
        <v>-69.74694134735229</v>
      </c>
    </row>
    <row r="94" spans="1:5" ht="12.75">
      <c r="A94" s="1" t="s">
        <v>92</v>
      </c>
      <c r="B94">
        <v>1992</v>
      </c>
      <c r="C94">
        <v>21.8</v>
      </c>
      <c r="D94">
        <v>4</v>
      </c>
      <c r="E94" s="5">
        <f>10*LOG(C94/100000000)</f>
        <v>-66.61543506395395</v>
      </c>
    </row>
    <row r="95" spans="1:5" ht="12.75">
      <c r="A95" s="1" t="s">
        <v>93</v>
      </c>
      <c r="B95">
        <v>1993</v>
      </c>
      <c r="C95">
        <v>26.1</v>
      </c>
      <c r="D95">
        <v>4</v>
      </c>
      <c r="E95" s="5">
        <f>10*LOG(C95/100000000)</f>
        <v>-65.8335949266172</v>
      </c>
    </row>
    <row r="96" spans="1:5" ht="12.75">
      <c r="A96" s="1" t="s">
        <v>94</v>
      </c>
      <c r="B96">
        <v>1993</v>
      </c>
      <c r="C96">
        <v>44.5</v>
      </c>
      <c r="D96">
        <v>4</v>
      </c>
      <c r="E96" s="5">
        <f>10*LOG(C96/100000000)</f>
        <v>-63.516399890190684</v>
      </c>
    </row>
    <row r="97" spans="1:5" ht="12.75">
      <c r="A97" s="1" t="s">
        <v>95</v>
      </c>
      <c r="B97">
        <v>1993</v>
      </c>
      <c r="C97">
        <v>16.6</v>
      </c>
      <c r="D97">
        <v>4</v>
      </c>
      <c r="E97" s="5">
        <f>10*LOG(C97/100000000)</f>
        <v>-67.79891911959945</v>
      </c>
    </row>
    <row r="98" spans="1:5" ht="12.75">
      <c r="A98" s="1" t="s">
        <v>96</v>
      </c>
      <c r="B98">
        <v>1994</v>
      </c>
      <c r="C98">
        <v>26.1</v>
      </c>
      <c r="D98">
        <v>4</v>
      </c>
      <c r="E98" s="5">
        <f>10*LOG(C98/100000000)</f>
        <v>-65.8335949266172</v>
      </c>
    </row>
    <row r="99" spans="1:5" ht="12.75">
      <c r="A99" s="1" t="s">
        <v>97</v>
      </c>
      <c r="B99">
        <v>1994</v>
      </c>
      <c r="C99">
        <v>16.2</v>
      </c>
      <c r="D99">
        <v>2</v>
      </c>
      <c r="E99" s="5">
        <f>10*LOG(C99/100000000)</f>
        <v>-67.9048498545737</v>
      </c>
    </row>
    <row r="100" spans="1:5" ht="12.75">
      <c r="A100" s="1" t="s">
        <v>98</v>
      </c>
      <c r="B100">
        <v>1994</v>
      </c>
      <c r="C100">
        <v>100</v>
      </c>
      <c r="D100">
        <v>8</v>
      </c>
      <c r="E100" s="5">
        <f>10*LOG(C100/100000000)</f>
        <v>-60</v>
      </c>
    </row>
    <row r="101" spans="1:5" ht="12.75">
      <c r="A101" s="1" t="s">
        <v>99</v>
      </c>
      <c r="B101">
        <v>1995</v>
      </c>
      <c r="C101">
        <v>180</v>
      </c>
      <c r="D101">
        <v>16</v>
      </c>
      <c r="E101" s="5">
        <f>10*LOG(C101/100000000)</f>
        <v>-57.447274948966935</v>
      </c>
    </row>
    <row r="102" spans="1:5" ht="12.75">
      <c r="A102" s="1" t="s">
        <v>100</v>
      </c>
      <c r="B102">
        <v>1995</v>
      </c>
      <c r="C102">
        <v>200</v>
      </c>
      <c r="D102">
        <v>16</v>
      </c>
      <c r="E102" s="5">
        <f>10*LOG(C102/100000000)</f>
        <v>-56.98970004336019</v>
      </c>
    </row>
    <row r="103" spans="1:5" ht="12.75">
      <c r="A103" s="1" t="s">
        <v>101</v>
      </c>
      <c r="B103">
        <v>1995</v>
      </c>
      <c r="C103">
        <v>70</v>
      </c>
      <c r="D103">
        <v>8</v>
      </c>
      <c r="E103" s="5">
        <f>10*LOG(C103/100000000)</f>
        <v>-61.54901959985743</v>
      </c>
    </row>
    <row r="104" spans="1:5" ht="12.75">
      <c r="A104" s="1" t="s">
        <v>102</v>
      </c>
      <c r="B104">
        <v>1996</v>
      </c>
      <c r="C104">
        <v>92</v>
      </c>
      <c r="D104">
        <v>16</v>
      </c>
      <c r="E104" s="5">
        <f>10*LOG(C104/100000000)</f>
        <v>-60.362121726544444</v>
      </c>
    </row>
    <row r="105" spans="1:5" ht="12.75">
      <c r="A105" s="1" t="s">
        <v>103</v>
      </c>
      <c r="B105">
        <v>1996</v>
      </c>
      <c r="C105">
        <v>300</v>
      </c>
      <c r="D105">
        <v>16</v>
      </c>
      <c r="E105" s="5">
        <f>10*LOG(C105/100000000)</f>
        <v>-55.228787452803374</v>
      </c>
    </row>
    <row r="106" spans="1:5" ht="12.75">
      <c r="A106" s="1" t="s">
        <v>104</v>
      </c>
      <c r="B106">
        <v>1996</v>
      </c>
      <c r="C106">
        <v>160</v>
      </c>
      <c r="D106">
        <v>16</v>
      </c>
      <c r="E106" s="5">
        <f>10*LOG(C106/100000000)</f>
        <v>-57.95880017344075</v>
      </c>
    </row>
    <row r="107" spans="1:5" ht="12.75">
      <c r="A107" s="1" t="s">
        <v>105</v>
      </c>
      <c r="B107">
        <v>1997</v>
      </c>
      <c r="C107">
        <v>350</v>
      </c>
      <c r="D107">
        <v>64</v>
      </c>
      <c r="E107" s="5">
        <f>10*LOG(C107/100000000)</f>
        <v>-54.55931955649724</v>
      </c>
    </row>
    <row r="108" spans="1:5" ht="12.75">
      <c r="A108" s="1" t="s">
        <v>106</v>
      </c>
      <c r="B108">
        <v>1997</v>
      </c>
      <c r="C108">
        <v>375</v>
      </c>
      <c r="D108">
        <v>32</v>
      </c>
      <c r="E108" s="5">
        <f>10*LOG(C108/100000000)</f>
        <v>-54.25968732272281</v>
      </c>
    </row>
    <row r="109" spans="1:5" ht="12.75">
      <c r="A109" s="1" t="s">
        <v>107</v>
      </c>
      <c r="B109">
        <v>1997</v>
      </c>
      <c r="C109">
        <v>500</v>
      </c>
      <c r="D109">
        <v>32</v>
      </c>
      <c r="E109" s="5">
        <f>10*LOG(C109/100000000)</f>
        <v>-53.01029995663981</v>
      </c>
    </row>
    <row r="110" spans="1:5" ht="12.75">
      <c r="A110" s="1" t="s">
        <v>108</v>
      </c>
      <c r="B110">
        <v>1998</v>
      </c>
      <c r="C110">
        <v>450</v>
      </c>
      <c r="D110">
        <v>32</v>
      </c>
      <c r="E110" s="5">
        <f>10*LOG(C110/100000000)</f>
        <v>-53.46787486224656</v>
      </c>
    </row>
    <row r="111" spans="1:5" ht="12.75">
      <c r="A111" s="1" t="s">
        <v>109</v>
      </c>
      <c r="B111">
        <v>1998</v>
      </c>
      <c r="C111">
        <v>475</v>
      </c>
      <c r="D111">
        <v>128</v>
      </c>
      <c r="E111" s="5">
        <f>10*LOG(C111/100000000)</f>
        <v>-53.23306390375134</v>
      </c>
    </row>
    <row r="112" spans="1:5" ht="12.75">
      <c r="A112" s="1" t="s">
        <v>110</v>
      </c>
      <c r="B112">
        <v>1998</v>
      </c>
      <c r="C112">
        <v>650</v>
      </c>
      <c r="D112">
        <v>64</v>
      </c>
      <c r="E112" s="5">
        <f>10*LOG(C112/100000000)</f>
        <v>-51.87086643357144</v>
      </c>
    </row>
    <row r="113" spans="1:5" ht="12.75">
      <c r="A113" s="1" t="s">
        <v>111</v>
      </c>
      <c r="B113">
        <v>1999</v>
      </c>
      <c r="C113">
        <v>750</v>
      </c>
      <c r="D113">
        <v>64</v>
      </c>
      <c r="E113" s="5">
        <f>10*LOG(C113/100000000)</f>
        <v>-51.249387366083</v>
      </c>
    </row>
    <row r="114" spans="1:5" ht="12.75">
      <c r="A114" s="1" t="s">
        <v>112</v>
      </c>
      <c r="B114">
        <v>1999</v>
      </c>
      <c r="C114">
        <v>820</v>
      </c>
      <c r="D114">
        <v>128</v>
      </c>
      <c r="E114" s="5">
        <f>10*LOG(C114/100000000)</f>
        <v>-50.86186147616283</v>
      </c>
    </row>
    <row r="115" spans="1:5" ht="12.75">
      <c r="A115" s="1" t="s">
        <v>113</v>
      </c>
      <c r="B115">
        <v>1999</v>
      </c>
      <c r="C115">
        <v>850</v>
      </c>
      <c r="D115">
        <v>128</v>
      </c>
      <c r="E115" s="5">
        <f>10*LOG(C115/100000000)</f>
        <v>-50.70581074285707</v>
      </c>
    </row>
    <row r="116" spans="1:5" ht="12.75">
      <c r="A116" s="1" t="s">
        <v>114</v>
      </c>
      <c r="B116">
        <v>2000</v>
      </c>
      <c r="C116">
        <v>1500</v>
      </c>
      <c r="D116">
        <v>256</v>
      </c>
      <c r="E116" s="5">
        <f>10*LOG(C116/100000000)</f>
        <v>-48.23908740944319</v>
      </c>
    </row>
    <row r="117" spans="1:5" ht="12.75">
      <c r="A117" s="1" t="s">
        <v>115</v>
      </c>
      <c r="B117">
        <v>2001</v>
      </c>
      <c r="C117">
        <v>1500</v>
      </c>
      <c r="D117">
        <v>128</v>
      </c>
      <c r="E117" s="5">
        <f>10*LOG(C117/100000000)</f>
        <v>-48.23908740944319</v>
      </c>
    </row>
    <row r="118" spans="1:5" ht="12.75">
      <c r="A118" s="1" t="s">
        <v>116</v>
      </c>
      <c r="B118">
        <v>2001</v>
      </c>
      <c r="C118">
        <v>2500</v>
      </c>
      <c r="D118">
        <v>256</v>
      </c>
      <c r="E118" s="5">
        <f>10*LOG(C118/100000000)</f>
        <v>-46.020599913279625</v>
      </c>
    </row>
    <row r="119" spans="1:5" ht="12.75">
      <c r="A119" t="s">
        <v>121</v>
      </c>
      <c r="B119">
        <v>2001</v>
      </c>
      <c r="C119">
        <f>4*381</f>
        <v>1524</v>
      </c>
      <c r="D119">
        <v>512</v>
      </c>
      <c r="E119" s="5">
        <f>10*LOG(C119/100000000)</f>
        <v>-48.17015032996419</v>
      </c>
    </row>
    <row r="120" spans="1:5" ht="12.75">
      <c r="A120" t="s">
        <v>122</v>
      </c>
      <c r="B120">
        <v>2002</v>
      </c>
      <c r="C120">
        <f>4*724</f>
        <v>2896</v>
      </c>
      <c r="D120">
        <f>512*3</f>
        <v>1536</v>
      </c>
      <c r="E120" s="5">
        <f>10*LOG(C120/100000000)</f>
        <v>-45.3820144247489</v>
      </c>
    </row>
    <row r="121" spans="1:5" ht="12.75">
      <c r="A121" t="s">
        <v>124</v>
      </c>
      <c r="B121">
        <v>2002</v>
      </c>
      <c r="C121">
        <f>4*933</f>
        <v>3732</v>
      </c>
      <c r="D121">
        <f>512*3</f>
        <v>1536</v>
      </c>
      <c r="E121" s="5">
        <f>10*LOG(C121/100000000)</f>
        <v>-44.28058364925538</v>
      </c>
    </row>
    <row r="122" spans="1:5" ht="12.75">
      <c r="A122" t="s">
        <v>125</v>
      </c>
      <c r="B122">
        <v>2002</v>
      </c>
      <c r="C122">
        <f>4*1107</f>
        <v>4428</v>
      </c>
      <c r="D122">
        <f>512*3</f>
        <v>1536</v>
      </c>
      <c r="E122" s="5">
        <f>10*LOG(C122/100000000)</f>
        <v>-43.53792387793315</v>
      </c>
    </row>
    <row r="123" spans="1:5" ht="12.75">
      <c r="A123" t="s">
        <v>123</v>
      </c>
      <c r="B123">
        <v>2003</v>
      </c>
      <c r="C123">
        <f>C121*3200/2000</f>
        <v>5971.2</v>
      </c>
      <c r="D123">
        <v>4096</v>
      </c>
      <c r="E123" s="5">
        <f>10*LOG(C123/100000000)</f>
        <v>-42.23938382269613</v>
      </c>
    </row>
    <row r="124" ht="12.75">
      <c r="E124" s="5"/>
    </row>
    <row r="125" spans="1:5" ht="12.75">
      <c r="A125" t="s">
        <v>128</v>
      </c>
      <c r="E125" s="5"/>
    </row>
    <row r="126" ht="12.75">
      <c r="E126" s="5"/>
    </row>
    <row r="127" ht="12.75">
      <c r="A127" t="s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E3" sqref="E3"/>
    </sheetView>
  </sheetViews>
  <sheetFormatPr defaultColWidth="9.140625" defaultRowHeight="12.75"/>
  <cols>
    <col min="1" max="1" width="7.7109375" style="0" customWidth="1"/>
    <col min="2" max="2" width="2.57421875" style="0" customWidth="1"/>
  </cols>
  <sheetData>
    <row r="3" spans="1:3" ht="15.75">
      <c r="A3" s="6" t="s">
        <v>130</v>
      </c>
      <c r="B3" s="6"/>
      <c r="C3" s="6" t="s">
        <v>129</v>
      </c>
    </row>
    <row r="5" spans="1:3" ht="12.75">
      <c r="A5">
        <f>1/10000</f>
        <v>0.0001</v>
      </c>
      <c r="C5">
        <f>10*LOG(A5)</f>
        <v>-40</v>
      </c>
    </row>
    <row r="6" spans="1:3" ht="12.75">
      <c r="A6">
        <f>1/1000</f>
        <v>0.001</v>
      </c>
      <c r="C6">
        <f aca="true" t="shared" si="0" ref="C6:C13">10*LOG(A6)</f>
        <v>-30</v>
      </c>
    </row>
    <row r="7" spans="1:3" ht="12.75">
      <c r="A7">
        <f>1/100</f>
        <v>0.01</v>
      </c>
      <c r="C7">
        <f t="shared" si="0"/>
        <v>-20</v>
      </c>
    </row>
    <row r="8" spans="1:3" ht="12.75">
      <c r="A8">
        <f>1/10</f>
        <v>0.1</v>
      </c>
      <c r="C8">
        <f t="shared" si="0"/>
        <v>-10</v>
      </c>
    </row>
    <row r="9" spans="1:3" ht="12.75">
      <c r="A9">
        <v>1</v>
      </c>
      <c r="C9">
        <f t="shared" si="0"/>
        <v>0</v>
      </c>
    </row>
    <row r="10" spans="1:3" ht="12.75">
      <c r="A10">
        <v>10</v>
      </c>
      <c r="C10">
        <f t="shared" si="0"/>
        <v>10</v>
      </c>
    </row>
    <row r="11" spans="1:3" ht="12.75">
      <c r="A11">
        <v>100</v>
      </c>
      <c r="C11">
        <f t="shared" si="0"/>
        <v>20</v>
      </c>
    </row>
    <row r="12" spans="1:3" ht="12.75">
      <c r="A12">
        <v>1000</v>
      </c>
      <c r="C12">
        <f t="shared" si="0"/>
        <v>30</v>
      </c>
    </row>
    <row r="13" spans="1:3" ht="12.75">
      <c r="A13">
        <v>10000</v>
      </c>
      <c r="C13">
        <f t="shared" si="0"/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</dc:creator>
  <cp:keywords/>
  <dc:description/>
  <cp:lastModifiedBy>reed</cp:lastModifiedBy>
  <dcterms:created xsi:type="dcterms:W3CDTF">2002-02-03T13:39:15Z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