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420" windowWidth="19320" windowHeight="7665"/>
  </bookViews>
  <sheets>
    <sheet name="input absen " sheetId="1" r:id="rId1"/>
    <sheet name="tabulasi absensi harian" sheetId="2" r:id="rId2"/>
    <sheet name="Sheet3" sheetId="3" r:id="rId3"/>
  </sheets>
  <definedNames>
    <definedName name="__IntlFixup" hidden="1">TRUE</definedName>
    <definedName name="_1" hidden="1">#REF!</definedName>
    <definedName name="_2" hidden="1">#REF!</definedName>
    <definedName name="_Fill" hidden="1">#REF!</definedName>
    <definedName name="_xlnm._FilterDatabase" localSheetId="0" hidden="1">'input absen '!$Q$3:$Q$103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nscount" hidden="1">1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mcount" hidden="1">1</definedName>
    <definedName name="sencount" hidden="1">1</definedName>
  </definedNames>
  <calcPr calcId="124519"/>
</workbook>
</file>

<file path=xl/calcChain.xml><?xml version="1.0" encoding="utf-8"?>
<calcChain xmlns="http://schemas.openxmlformats.org/spreadsheetml/2006/main">
  <c r="P4" i="1"/>
  <c r="P3"/>
  <c r="N4"/>
  <c r="M4"/>
  <c r="N2"/>
  <c r="O4" l="1"/>
  <c r="P2"/>
  <c r="I9" i="2" l="1"/>
  <c r="J9"/>
  <c r="I10"/>
  <c r="J10"/>
  <c r="N10"/>
  <c r="I11"/>
  <c r="J11"/>
  <c r="I12"/>
  <c r="J12"/>
  <c r="I13"/>
  <c r="J13"/>
  <c r="I14"/>
  <c r="J14"/>
  <c r="I15"/>
  <c r="J15"/>
  <c r="I16"/>
  <c r="J16"/>
  <c r="I17"/>
  <c r="J17"/>
  <c r="I18"/>
  <c r="J18"/>
  <c r="E19"/>
  <c r="I19"/>
  <c r="J19"/>
  <c r="E20"/>
  <c r="F20"/>
  <c r="G20"/>
  <c r="H20"/>
  <c r="I20"/>
  <c r="J20"/>
  <c r="K20"/>
  <c r="L20"/>
  <c r="M20"/>
  <c r="N20"/>
  <c r="E21"/>
  <c r="F21"/>
  <c r="G21"/>
  <c r="H21"/>
  <c r="I21"/>
  <c r="J21"/>
  <c r="K21"/>
  <c r="L21"/>
  <c r="M21"/>
  <c r="N21"/>
  <c r="E22"/>
  <c r="F22"/>
  <c r="G22"/>
  <c r="H22"/>
  <c r="I22"/>
  <c r="J22"/>
  <c r="K22"/>
  <c r="L22"/>
  <c r="M22"/>
  <c r="N22"/>
  <c r="E23"/>
  <c r="F23"/>
  <c r="G23"/>
  <c r="H23"/>
  <c r="I23"/>
  <c r="J23"/>
  <c r="K23"/>
  <c r="L23"/>
  <c r="M23"/>
  <c r="N23"/>
  <c r="E24"/>
  <c r="F24"/>
  <c r="G24"/>
  <c r="H24"/>
  <c r="I24"/>
  <c r="J24"/>
  <c r="K24"/>
  <c r="L24"/>
  <c r="M24"/>
  <c r="N24"/>
  <c r="E25"/>
  <c r="F25"/>
  <c r="G25"/>
  <c r="H25"/>
  <c r="I25"/>
  <c r="J25"/>
  <c r="K25"/>
  <c r="L25"/>
  <c r="M25"/>
  <c r="N25"/>
  <c r="E26"/>
  <c r="F26"/>
  <c r="G26"/>
  <c r="H26"/>
  <c r="I26"/>
  <c r="J26"/>
  <c r="K26"/>
  <c r="L26"/>
  <c r="M26"/>
  <c r="N26"/>
  <c r="E27"/>
  <c r="F27"/>
  <c r="G27"/>
  <c r="H27"/>
  <c r="I27"/>
  <c r="J27"/>
  <c r="K27"/>
  <c r="L27"/>
  <c r="M27"/>
  <c r="N27"/>
  <c r="E28"/>
  <c r="F28"/>
  <c r="G28"/>
  <c r="H28"/>
  <c r="I28"/>
  <c r="J28"/>
  <c r="K28"/>
  <c r="L28"/>
  <c r="M28"/>
  <c r="N28"/>
  <c r="E29"/>
  <c r="F29"/>
  <c r="G29"/>
  <c r="H29"/>
  <c r="I29"/>
  <c r="J29"/>
  <c r="K29"/>
  <c r="L29"/>
  <c r="M29"/>
  <c r="N29"/>
  <c r="E30"/>
  <c r="F30"/>
  <c r="G30"/>
  <c r="H30"/>
  <c r="I30"/>
  <c r="J30"/>
  <c r="K30"/>
  <c r="L30"/>
  <c r="M30"/>
  <c r="N30"/>
  <c r="E31"/>
  <c r="F31"/>
  <c r="G31"/>
  <c r="H31"/>
  <c r="I31"/>
  <c r="J31"/>
  <c r="K31"/>
  <c r="L31"/>
  <c r="M31"/>
  <c r="N31"/>
  <c r="E32"/>
  <c r="F32"/>
  <c r="G32"/>
  <c r="H32"/>
  <c r="I32"/>
  <c r="J32"/>
  <c r="K32"/>
  <c r="L32"/>
  <c r="M32"/>
  <c r="N32"/>
  <c r="E33"/>
  <c r="F33"/>
  <c r="G33"/>
  <c r="H33"/>
  <c r="I33"/>
  <c r="J33"/>
  <c r="K33"/>
  <c r="L33"/>
  <c r="M33"/>
  <c r="N33"/>
  <c r="E34"/>
  <c r="F34"/>
  <c r="G34"/>
  <c r="H34"/>
  <c r="I34"/>
  <c r="J34"/>
  <c r="K34"/>
  <c r="L34"/>
  <c r="M34"/>
  <c r="N34"/>
  <c r="I8"/>
  <c r="J8"/>
  <c r="N3" i="1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4"/>
  <c r="N25"/>
  <c r="N26"/>
  <c r="N27"/>
  <c r="N28"/>
  <c r="N29"/>
  <c r="N30"/>
  <c r="N3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M3"/>
  <c r="O3" s="1"/>
  <c r="M5"/>
  <c r="O5" s="1"/>
  <c r="M6"/>
  <c r="M7"/>
  <c r="O7" s="1"/>
  <c r="M8"/>
  <c r="M9"/>
  <c r="O9" s="1"/>
  <c r="M10"/>
  <c r="O11"/>
  <c r="O13"/>
  <c r="M15"/>
  <c r="O15" s="1"/>
  <c r="M16"/>
  <c r="M17"/>
  <c r="O17" s="1"/>
  <c r="M18"/>
  <c r="M19"/>
  <c r="O19" s="1"/>
  <c r="M20"/>
  <c r="M21"/>
  <c r="O21" s="1"/>
  <c r="M22"/>
  <c r="M23"/>
  <c r="O23" s="1"/>
  <c r="M24"/>
  <c r="M25"/>
  <c r="O25" s="1"/>
  <c r="M26"/>
  <c r="M27"/>
  <c r="O27" s="1"/>
  <c r="M28"/>
  <c r="M29"/>
  <c r="O29" s="1"/>
  <c r="M30"/>
  <c r="M31"/>
  <c r="O31" s="1"/>
  <c r="M32"/>
  <c r="M33"/>
  <c r="O33" s="1"/>
  <c r="M34"/>
  <c r="O34" s="1"/>
  <c r="M35"/>
  <c r="O35" s="1"/>
  <c r="M36"/>
  <c r="O36" s="1"/>
  <c r="M37"/>
  <c r="O37" s="1"/>
  <c r="M38"/>
  <c r="O38" s="1"/>
  <c r="M39"/>
  <c r="O39" s="1"/>
  <c r="M40"/>
  <c r="O40" s="1"/>
  <c r="M41"/>
  <c r="O41" s="1"/>
  <c r="M42"/>
  <c r="M43"/>
  <c r="O43" s="1"/>
  <c r="M44"/>
  <c r="M45"/>
  <c r="O45" s="1"/>
  <c r="M46"/>
  <c r="M47"/>
  <c r="O47" s="1"/>
  <c r="M48"/>
  <c r="M49"/>
  <c r="O49" s="1"/>
  <c r="M50"/>
  <c r="M51"/>
  <c r="O51" s="1"/>
  <c r="M52"/>
  <c r="M53"/>
  <c r="O53" s="1"/>
  <c r="M54"/>
  <c r="M55"/>
  <c r="O55" s="1"/>
  <c r="M56"/>
  <c r="M57"/>
  <c r="O57" s="1"/>
  <c r="M58"/>
  <c r="M59"/>
  <c r="O59" s="1"/>
  <c r="M60"/>
  <c r="M61"/>
  <c r="O61" s="1"/>
  <c r="M62"/>
  <c r="M63"/>
  <c r="O63" s="1"/>
  <c r="M64"/>
  <c r="M65"/>
  <c r="O65" s="1"/>
  <c r="M66"/>
  <c r="M67"/>
  <c r="O67" s="1"/>
  <c r="M68"/>
  <c r="M69"/>
  <c r="O69" s="1"/>
  <c r="M70"/>
  <c r="M71"/>
  <c r="O71" s="1"/>
  <c r="M72"/>
  <c r="M73"/>
  <c r="O73" s="1"/>
  <c r="M74"/>
  <c r="M75"/>
  <c r="O75" s="1"/>
  <c r="M76"/>
  <c r="M77"/>
  <c r="O77" s="1"/>
  <c r="M78"/>
  <c r="M79"/>
  <c r="O79" s="1"/>
  <c r="M80"/>
  <c r="M81"/>
  <c r="O81" s="1"/>
  <c r="M82"/>
  <c r="M83"/>
  <c r="O83" s="1"/>
  <c r="M84"/>
  <c r="M85"/>
  <c r="O85" s="1"/>
  <c r="M86"/>
  <c r="M87"/>
  <c r="O87" s="1"/>
  <c r="M88"/>
  <c r="M89"/>
  <c r="O89" s="1"/>
  <c r="M90"/>
  <c r="M91"/>
  <c r="O91" s="1"/>
  <c r="M92"/>
  <c r="M93"/>
  <c r="O93" s="1"/>
  <c r="M94"/>
  <c r="M95"/>
  <c r="O95" s="1"/>
  <c r="M96"/>
  <c r="M97"/>
  <c r="O97" s="1"/>
  <c r="M98"/>
  <c r="M99"/>
  <c r="O99" s="1"/>
  <c r="M100"/>
  <c r="M101"/>
  <c r="O101" s="1"/>
  <c r="M102"/>
  <c r="M103"/>
  <c r="O103" s="1"/>
  <c r="M2"/>
  <c r="O2" s="1"/>
  <c r="C8" i="2"/>
  <c r="F5"/>
  <c r="G5"/>
  <c r="H5"/>
  <c r="I5"/>
  <c r="J5"/>
  <c r="K5"/>
  <c r="L5"/>
  <c r="M5"/>
  <c r="N5"/>
  <c r="E5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M19" l="1"/>
  <c r="O102" i="1"/>
  <c r="G19" i="2"/>
  <c r="O98" i="1"/>
  <c r="L18" i="2"/>
  <c r="O94" i="1"/>
  <c r="F18" i="2"/>
  <c r="O90" i="1"/>
  <c r="L17" i="2"/>
  <c r="O86" i="1"/>
  <c r="F17" i="2"/>
  <c r="O82" i="1"/>
  <c r="H15" i="2"/>
  <c r="O76" i="1"/>
  <c r="N16" i="2"/>
  <c r="O72" i="1"/>
  <c r="H16" i="2"/>
  <c r="O68" i="1"/>
  <c r="K19" i="2"/>
  <c r="O100" i="1"/>
  <c r="N18" i="2"/>
  <c r="O96" i="1"/>
  <c r="H18" i="2"/>
  <c r="O92" i="1"/>
  <c r="N17" i="2"/>
  <c r="O88" i="1"/>
  <c r="H17" i="2"/>
  <c r="O84" i="1"/>
  <c r="N15" i="2"/>
  <c r="O80" i="1"/>
  <c r="L15" i="2"/>
  <c r="O78" i="1"/>
  <c r="F15" i="2"/>
  <c r="O74" i="1"/>
  <c r="L16" i="2"/>
  <c r="O70" i="1"/>
  <c r="K9" i="2"/>
  <c r="O6" i="1"/>
  <c r="F16" i="2"/>
  <c r="O66" i="1"/>
  <c r="N14" i="2"/>
  <c r="O64" i="1"/>
  <c r="L14" i="2"/>
  <c r="O62" i="1"/>
  <c r="H14" i="2"/>
  <c r="O60" i="1"/>
  <c r="F14" i="2"/>
  <c r="O58" i="1"/>
  <c r="N13" i="2"/>
  <c r="O56" i="1"/>
  <c r="L13" i="2"/>
  <c r="O54" i="1"/>
  <c r="H13" i="2"/>
  <c r="O52" i="1"/>
  <c r="F13" i="2"/>
  <c r="O50" i="1"/>
  <c r="N12" i="2"/>
  <c r="O48" i="1"/>
  <c r="L12" i="2"/>
  <c r="O46" i="1"/>
  <c r="H12" i="2"/>
  <c r="O44" i="1"/>
  <c r="F12" i="2"/>
  <c r="O42" i="1"/>
  <c r="N11" i="2"/>
  <c r="O32" i="1"/>
  <c r="L11" i="2"/>
  <c r="O30" i="1"/>
  <c r="H11" i="2"/>
  <c r="O28" i="1"/>
  <c r="F11" i="2"/>
  <c r="O26" i="1"/>
  <c r="M10" i="2"/>
  <c r="O24" i="1"/>
  <c r="K10" i="2"/>
  <c r="O22" i="1"/>
  <c r="G10" i="2"/>
  <c r="O20" i="1"/>
  <c r="E10" i="2"/>
  <c r="O18" i="1"/>
  <c r="M8" i="2"/>
  <c r="O16" i="1"/>
  <c r="K8" i="2"/>
  <c r="O14" i="1"/>
  <c r="G8" i="2"/>
  <c r="O12" i="1"/>
  <c r="E8" i="2"/>
  <c r="O10" i="1"/>
  <c r="M9" i="2"/>
  <c r="O8" i="1"/>
  <c r="N19" i="2"/>
  <c r="L19"/>
  <c r="H19"/>
  <c r="F19"/>
  <c r="M18"/>
  <c r="K18"/>
  <c r="G18"/>
  <c r="E18"/>
  <c r="M17"/>
  <c r="K17"/>
  <c r="G17"/>
  <c r="E17"/>
  <c r="M15"/>
  <c r="K15"/>
  <c r="G15"/>
  <c r="E15"/>
  <c r="M16"/>
  <c r="K16"/>
  <c r="G16"/>
  <c r="E16"/>
  <c r="M14"/>
  <c r="K14"/>
  <c r="G14"/>
  <c r="E14"/>
  <c r="M13"/>
  <c r="K13"/>
  <c r="G13"/>
  <c r="E13"/>
  <c r="M12"/>
  <c r="K12"/>
  <c r="G12"/>
  <c r="E12"/>
  <c r="M11"/>
  <c r="K11"/>
  <c r="G11"/>
  <c r="E11"/>
  <c r="L10"/>
  <c r="F10"/>
  <c r="N8"/>
  <c r="L8"/>
  <c r="H8"/>
  <c r="F8"/>
  <c r="N9"/>
  <c r="L9"/>
  <c r="F9"/>
  <c r="H9"/>
  <c r="G9"/>
  <c r="E9"/>
  <c r="H10"/>
</calcChain>
</file>

<file path=xl/comments1.xml><?xml version="1.0" encoding="utf-8"?>
<comments xmlns="http://schemas.openxmlformats.org/spreadsheetml/2006/main">
  <authors>
    <author>admin</author>
  </authors>
  <commentList>
    <comment ref="I5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Terlambat Masuk=T</t>
        </r>
      </text>
    </comment>
    <comment ref="I6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Ijin Terlambat Masuk=L</t>
        </r>
      </text>
    </comment>
    <comment ref="I7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Terlambat Masuk=T</t>
        </r>
      </text>
    </comment>
    <comment ref="J7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Pulang Awal = PA</t>
        </r>
      </text>
    </comment>
    <comment ref="I8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Ijin Terlambat Masuk=T</t>
        </r>
      </text>
    </comment>
    <comment ref="J8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Ijin Pulang Awal = P</t>
        </r>
      </text>
    </comment>
    <comment ref="I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Terlambat Masuk=T</t>
        </r>
      </text>
    </comment>
    <comment ref="J9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Pulang Awal = PA</t>
        </r>
      </text>
    </comment>
    <comment ref="I10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Terlambat Masuk=T</t>
        </r>
      </text>
    </comment>
    <comment ref="J10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Ijin Pulang Awal = P</t>
        </r>
      </text>
    </comment>
    <comment ref="J13" authorId="0">
      <text>
        <r>
          <rPr>
            <b/>
            <sz val="8"/>
            <color indexed="81"/>
            <rFont val="Tahoma"/>
            <family val="2"/>
          </rPr>
          <t>admin:</t>
        </r>
        <r>
          <rPr>
            <sz val="8"/>
            <color indexed="81"/>
            <rFont val="Tahoma"/>
            <family val="2"/>
          </rPr>
          <t xml:space="preserve">
Tidak Ijin Pulang Lebih Awal</t>
        </r>
      </text>
    </comment>
  </commentList>
</comments>
</file>

<file path=xl/sharedStrings.xml><?xml version="1.0" encoding="utf-8"?>
<sst xmlns="http://schemas.openxmlformats.org/spreadsheetml/2006/main" count="951" uniqueCount="289">
  <si>
    <t>ID</t>
  </si>
  <si>
    <t xml:space="preserve">Nama </t>
  </si>
  <si>
    <t>Tanggal</t>
  </si>
  <si>
    <t>JM</t>
  </si>
  <si>
    <t>JP</t>
  </si>
  <si>
    <t>CI</t>
  </si>
  <si>
    <t>CO</t>
  </si>
  <si>
    <t>TAM</t>
  </si>
  <si>
    <t>TAK</t>
  </si>
  <si>
    <t>009</t>
  </si>
  <si>
    <t>Deni Irawan</t>
  </si>
  <si>
    <t>4/21/2015</t>
  </si>
  <si>
    <t>08:30</t>
  </si>
  <si>
    <t>17:30</t>
  </si>
  <si>
    <t>4/22/2015</t>
  </si>
  <si>
    <t>4/23/2015</t>
  </si>
  <si>
    <t>06:19</t>
  </si>
  <si>
    <t>4/24/2015</t>
  </si>
  <si>
    <t>4/27/2015</t>
  </si>
  <si>
    <t>4/28/2015</t>
  </si>
  <si>
    <t>4/29/2015</t>
  </si>
  <si>
    <t>4/30/2015</t>
  </si>
  <si>
    <t>CB</t>
  </si>
  <si>
    <t/>
  </si>
  <si>
    <t>X</t>
  </si>
  <si>
    <t>17:27</t>
  </si>
  <si>
    <t>CT</t>
  </si>
  <si>
    <t>010</t>
  </si>
  <si>
    <t>Selvida</t>
  </si>
  <si>
    <t>S</t>
  </si>
  <si>
    <t>09:14</t>
  </si>
  <si>
    <t>15:59</t>
  </si>
  <si>
    <t>08:46</t>
  </si>
  <si>
    <t>08:56</t>
  </si>
  <si>
    <t>08:33</t>
  </si>
  <si>
    <t>18:00</t>
  </si>
  <si>
    <t>08:31</t>
  </si>
  <si>
    <t>17:45</t>
  </si>
  <si>
    <t>08:25</t>
  </si>
  <si>
    <t>18:02</t>
  </si>
  <si>
    <t>CH</t>
  </si>
  <si>
    <t>08:28</t>
  </si>
  <si>
    <t>015</t>
  </si>
  <si>
    <t>Toha</t>
  </si>
  <si>
    <t>09:52</t>
  </si>
  <si>
    <t>15:39</t>
  </si>
  <si>
    <t>10:33</t>
  </si>
  <si>
    <t>16:04</t>
  </si>
  <si>
    <t>10:27</t>
  </si>
  <si>
    <t>09:42</t>
  </si>
  <si>
    <t>17:50</t>
  </si>
  <si>
    <t>021</t>
  </si>
  <si>
    <t>Taufieq</t>
  </si>
  <si>
    <t>13:49</t>
  </si>
  <si>
    <t>997</t>
  </si>
  <si>
    <t>Iwan Setiawan</t>
  </si>
  <si>
    <t>14:40</t>
  </si>
  <si>
    <t>13:26</t>
  </si>
  <si>
    <t>9031</t>
  </si>
  <si>
    <t>Aga Tarov</t>
  </si>
  <si>
    <t>08:36</t>
  </si>
  <si>
    <t>17:31</t>
  </si>
  <si>
    <t>10:01</t>
  </si>
  <si>
    <t>16:03</t>
  </si>
  <si>
    <t>09:43</t>
  </si>
  <si>
    <t>16:02</t>
  </si>
  <si>
    <t>09:06</t>
  </si>
  <si>
    <t>17:38</t>
  </si>
  <si>
    <t>08:39</t>
  </si>
  <si>
    <t>16:16</t>
  </si>
  <si>
    <t>08:41</t>
  </si>
  <si>
    <t>09:16</t>
  </si>
  <si>
    <t>16:35</t>
  </si>
  <si>
    <t>09:02</t>
  </si>
  <si>
    <t>19:05</t>
  </si>
  <si>
    <t>09:07</t>
  </si>
  <si>
    <t>9033</t>
  </si>
  <si>
    <t>08:59</t>
  </si>
  <si>
    <t>18:09</t>
  </si>
  <si>
    <t>09:41</t>
  </si>
  <si>
    <t>15:55</t>
  </si>
  <si>
    <t>10:45</t>
  </si>
  <si>
    <t>08:37</t>
  </si>
  <si>
    <t>17:33</t>
  </si>
  <si>
    <t>19:19</t>
  </si>
  <si>
    <t>18:21</t>
  </si>
  <si>
    <t>17:39</t>
  </si>
  <si>
    <t>09:32</t>
  </si>
  <si>
    <t>17:43</t>
  </si>
  <si>
    <t>17:37</t>
  </si>
  <si>
    <t>17:36</t>
  </si>
  <si>
    <t>9034</t>
  </si>
  <si>
    <t>Suwanto</t>
  </si>
  <si>
    <t>9036</t>
  </si>
  <si>
    <t>Rani Rusdinillah</t>
  </si>
  <si>
    <t>09:38</t>
  </si>
  <si>
    <t>10:12</t>
  </si>
  <si>
    <t>10:21</t>
  </si>
  <si>
    <t>13:19</t>
  </si>
  <si>
    <t>09:25</t>
  </si>
  <si>
    <t>17:15</t>
  </si>
  <si>
    <t>17:28</t>
  </si>
  <si>
    <t>09:36</t>
  </si>
  <si>
    <t>17:44</t>
  </si>
  <si>
    <t>10:07</t>
  </si>
  <si>
    <t>9037</t>
  </si>
  <si>
    <t>Rizki Kurniawan</t>
  </si>
  <si>
    <t>06:17</t>
  </si>
  <si>
    <t>20:08</t>
  </si>
  <si>
    <t>06:11</t>
  </si>
  <si>
    <t>16:10</t>
  </si>
  <si>
    <t>06:04</t>
  </si>
  <si>
    <t>16:26</t>
  </si>
  <si>
    <t>06:12</t>
  </si>
  <si>
    <t>19:14</t>
  </si>
  <si>
    <t>20:19</t>
  </si>
  <si>
    <t>21:36</t>
  </si>
  <si>
    <t>06:15</t>
  </si>
  <si>
    <t>17:40</t>
  </si>
  <si>
    <t>9039</t>
  </si>
  <si>
    <t>Edie Hirman</t>
  </si>
  <si>
    <t>09:56</t>
  </si>
  <si>
    <t>16:08</t>
  </si>
  <si>
    <t>10:09</t>
  </si>
  <si>
    <t>16:17</t>
  </si>
  <si>
    <t>11:14</t>
  </si>
  <si>
    <t>19:09</t>
  </si>
  <si>
    <t>10:17</t>
  </si>
  <si>
    <t>18:59</t>
  </si>
  <si>
    <t>10:16</t>
  </si>
  <si>
    <t>18:51</t>
  </si>
  <si>
    <t>9041</t>
  </si>
  <si>
    <t>Fransisca Wijaya</t>
  </si>
  <si>
    <t>08:03</t>
  </si>
  <si>
    <t>07:53</t>
  </si>
  <si>
    <t>16:09</t>
  </si>
  <si>
    <t>08:00</t>
  </si>
  <si>
    <t>16:14</t>
  </si>
  <si>
    <t>07:55</t>
  </si>
  <si>
    <t>07:59</t>
  </si>
  <si>
    <t>17:46</t>
  </si>
  <si>
    <t>07:47</t>
  </si>
  <si>
    <t>9044</t>
  </si>
  <si>
    <t>Tasurun</t>
  </si>
  <si>
    <t>14:55</t>
  </si>
  <si>
    <t>15:53</t>
  </si>
  <si>
    <t>17:26</t>
  </si>
  <si>
    <t>15:06</t>
  </si>
  <si>
    <t>D</t>
  </si>
  <si>
    <t>10:03</t>
  </si>
  <si>
    <t>9045</t>
  </si>
  <si>
    <t>M. Syafril</t>
  </si>
  <si>
    <t>9051</t>
  </si>
  <si>
    <t>Elisabeth Simamora</t>
  </si>
  <si>
    <t>9053</t>
  </si>
  <si>
    <t>Dewi Marliana</t>
  </si>
  <si>
    <t>9054</t>
  </si>
  <si>
    <t>9059</t>
  </si>
  <si>
    <t>Rozi Ibrar</t>
  </si>
  <si>
    <t>9060</t>
  </si>
  <si>
    <t>A</t>
  </si>
  <si>
    <t>9063</t>
  </si>
  <si>
    <t>Arsyuda</t>
  </si>
  <si>
    <t>9064</t>
  </si>
  <si>
    <t>Silvia Wijaya</t>
  </si>
  <si>
    <t>9068</t>
  </si>
  <si>
    <t>9069</t>
  </si>
  <si>
    <t>9070</t>
  </si>
  <si>
    <t>9071</t>
  </si>
  <si>
    <t>Lely Wahyuni</t>
  </si>
  <si>
    <t>No</t>
  </si>
  <si>
    <t>Nama Karyawan</t>
  </si>
  <si>
    <t>Bagde</t>
  </si>
  <si>
    <t>Thoha Badruddin</t>
  </si>
  <si>
    <t>M. Taufieq Ghufron</t>
  </si>
  <si>
    <t>Aga Tarov Yadev</t>
  </si>
  <si>
    <t>Arfan Sugiarto</t>
  </si>
  <si>
    <t>9907</t>
  </si>
  <si>
    <t>Arif Munanto</t>
  </si>
  <si>
    <t>CM</t>
  </si>
  <si>
    <t>Yayan Karyana</t>
  </si>
  <si>
    <t>Pallas Jane Simanjuntak</t>
  </si>
  <si>
    <t>Sefri Noviardi Syarif</t>
  </si>
  <si>
    <t>Keterangan :</t>
  </si>
  <si>
    <t>Dibuat oleh,</t>
  </si>
  <si>
    <t>C</t>
  </si>
  <si>
    <t>CP</t>
  </si>
  <si>
    <t>07109010</t>
  </si>
  <si>
    <t>07109011</t>
  </si>
  <si>
    <t>01119015</t>
  </si>
  <si>
    <t>06119021</t>
  </si>
  <si>
    <t>03129031</t>
  </si>
  <si>
    <t>07129033</t>
  </si>
  <si>
    <t>07129034</t>
  </si>
  <si>
    <t>08129037</t>
  </si>
  <si>
    <t>08129036</t>
  </si>
  <si>
    <t>08129039</t>
  </si>
  <si>
    <t>04139044</t>
  </si>
  <si>
    <t>04139045</t>
  </si>
  <si>
    <t>9050</t>
  </si>
  <si>
    <t>11139050</t>
  </si>
  <si>
    <t>01149051</t>
  </si>
  <si>
    <t>03149053</t>
  </si>
  <si>
    <t>Accyntyacakti RP</t>
  </si>
  <si>
    <t>03149054</t>
  </si>
  <si>
    <t>9058</t>
  </si>
  <si>
    <t>08149058</t>
  </si>
  <si>
    <t>08149059</t>
  </si>
  <si>
    <t>A Zaini Miftah</t>
  </si>
  <si>
    <t>08149060</t>
  </si>
  <si>
    <t>09149064</t>
  </si>
  <si>
    <t>11149068</t>
  </si>
  <si>
    <t>01159069</t>
  </si>
  <si>
    <t>William Jackson</t>
  </si>
  <si>
    <t>03159070</t>
  </si>
  <si>
    <t>03159071</t>
  </si>
  <si>
    <t>10149067</t>
  </si>
  <si>
    <t>04159063</t>
  </si>
  <si>
    <t xml:space="preserve">staff </t>
  </si>
  <si>
    <t xml:space="preserve">ID Finger </t>
  </si>
  <si>
    <t>samitra</t>
  </si>
  <si>
    <t>CK</t>
  </si>
  <si>
    <t>ITM</t>
  </si>
  <si>
    <t>IPA</t>
  </si>
  <si>
    <t>IT</t>
  </si>
  <si>
    <t>TM</t>
  </si>
  <si>
    <t>ALA</t>
  </si>
  <si>
    <t>IB</t>
  </si>
  <si>
    <t xml:space="preserve">: </t>
  </si>
  <si>
    <t>Status</t>
  </si>
  <si>
    <t>Cuti Tahunan</t>
  </si>
  <si>
    <t>Sakit</t>
  </si>
  <si>
    <t>Cuti Bersama</t>
  </si>
  <si>
    <t>Cuti Haid</t>
  </si>
  <si>
    <t>Dinas</t>
  </si>
  <si>
    <t>Tidak ada keterangan</t>
  </si>
  <si>
    <t>Cuti Istri Melahirkan</t>
  </si>
  <si>
    <t>Cuti Perkawinan</t>
  </si>
  <si>
    <t>Alpha</t>
  </si>
  <si>
    <t>Alpha (Tidak Masuk tanpa keterangan)</t>
  </si>
  <si>
    <t>Cuti Melahirkan</t>
  </si>
  <si>
    <t>Tidak absen Masuk</t>
  </si>
  <si>
    <t>Tidak Absen keluar</t>
  </si>
  <si>
    <t>Ijin tidak Masuk</t>
  </si>
  <si>
    <t>Ijin Pulang Awal</t>
  </si>
  <si>
    <t>Ijin Terlambat</t>
  </si>
  <si>
    <t>Terlambat Masuk</t>
  </si>
  <si>
    <t>Absen Lebih Awal</t>
  </si>
  <si>
    <t>Indispliner berpakaian</t>
  </si>
  <si>
    <t>PA</t>
  </si>
  <si>
    <t>Absen Lebih awal (ketika jam pulang)</t>
  </si>
  <si>
    <t>x</t>
  </si>
  <si>
    <t>:  Ijin tidak Masuk</t>
  </si>
  <si>
    <t>:  Ijin Pulang Awal</t>
  </si>
  <si>
    <t>:  Ijin Terlambat</t>
  </si>
  <si>
    <t>I</t>
  </si>
  <si>
    <t>B</t>
  </si>
  <si>
    <t>E</t>
  </si>
  <si>
    <t>F</t>
  </si>
  <si>
    <t>G</t>
  </si>
  <si>
    <t>H</t>
  </si>
  <si>
    <t>J</t>
  </si>
  <si>
    <t>K</t>
  </si>
  <si>
    <t>Lancar</t>
  </si>
  <si>
    <t>:  Terlambat Masuk</t>
  </si>
  <si>
    <t>it</t>
  </si>
  <si>
    <t>T</t>
  </si>
  <si>
    <t>L</t>
  </si>
  <si>
    <t>P</t>
  </si>
  <si>
    <t>Kalo G1 kosong maka status jadi TA0</t>
  </si>
  <si>
    <t>Kalo x dan x maka menjadi TA x</t>
  </si>
  <si>
    <t>X (Huruf Besar)</t>
  </si>
  <si>
    <t>x (huruf kecil)</t>
  </si>
  <si>
    <t>Absen Lengkap</t>
  </si>
  <si>
    <t>Pulang Awal</t>
  </si>
  <si>
    <t>s</t>
  </si>
  <si>
    <t>Tidak Masuk Tanpa Ijin (tanpa pemberitahuan)</t>
  </si>
  <si>
    <t>t</t>
  </si>
  <si>
    <t>p</t>
  </si>
  <si>
    <t xml:space="preserve">t p (terlambat masuk - pulang lebih awal) </t>
  </si>
  <si>
    <t xml:space="preserve">t P (terlambat masuk - Ijin pulang lebih awal) </t>
  </si>
  <si>
    <t>T p (Ijin terlambat masuk - pulang lebih awal)</t>
  </si>
  <si>
    <t>T P (Ijin terlambat masuk -  Ijin Pulang lebih awal)</t>
  </si>
  <si>
    <t>x p (tidak absen masuk - pulang lebih awal)</t>
  </si>
  <si>
    <t>x P (tidak absen masuk - Ijin Pulang lebih awal)</t>
  </si>
  <si>
    <t>t x (terlambat masuk - pulang lebih awal)</t>
  </si>
  <si>
    <t>T x (Ijin terlambat - Ijin pulang lebih awal)</t>
  </si>
  <si>
    <t>JM &amp; JP</t>
  </si>
  <si>
    <t>JM/JP</t>
  </si>
</sst>
</file>

<file path=xl/styles.xml><?xml version="1.0" encoding="utf-8"?>
<styleSheet xmlns="http://schemas.openxmlformats.org/spreadsheetml/2006/main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6" formatCode="[$-409]d\-mmm;@"/>
    <numFmt numFmtId="167" formatCode="General;&quot;: &quot;@"/>
  </numFmts>
  <fonts count="5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b/>
      <sz val="14"/>
      <name val="Arial Narrow"/>
      <family val="2"/>
    </font>
    <font>
      <b/>
      <sz val="10"/>
      <name val="Gisha"/>
      <family val="2"/>
    </font>
    <font>
      <b/>
      <sz val="8"/>
      <name val="Gisha"/>
      <family val="2"/>
    </font>
    <font>
      <b/>
      <sz val="9"/>
      <name val="Gisha"/>
      <family val="2"/>
    </font>
    <font>
      <sz val="11"/>
      <name val="Gisha"/>
      <family val="2"/>
    </font>
    <font>
      <sz val="9"/>
      <name val="Arial"/>
      <family val="2"/>
    </font>
    <font>
      <sz val="12"/>
      <name val="Arial Narrow"/>
      <family val="2"/>
    </font>
    <font>
      <b/>
      <i/>
      <sz val="9"/>
      <name val="Gish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1"/>
      <name val="Calibri"/>
      <family val="2"/>
      <scheme val="minor"/>
    </font>
    <font>
      <b/>
      <sz val="8"/>
      <color theme="1"/>
      <name val="Gisha"/>
      <family val="2"/>
    </font>
    <font>
      <sz val="10"/>
      <color theme="1"/>
      <name val="Gisha"/>
      <family val="2"/>
    </font>
    <font>
      <sz val="11"/>
      <color theme="1"/>
      <name val="Gisha"/>
      <family val="2"/>
    </font>
    <font>
      <b/>
      <sz val="10"/>
      <color theme="1"/>
      <name val="Gisha"/>
      <family val="2"/>
    </font>
    <font>
      <sz val="8"/>
      <color theme="1"/>
      <name val="Gisha"/>
      <family val="2"/>
    </font>
    <font>
      <i/>
      <sz val="11"/>
      <color theme="1"/>
      <name val="Calibri"/>
      <family val="2"/>
      <scheme val="minor"/>
    </font>
    <font>
      <b/>
      <i/>
      <u/>
      <sz val="10"/>
      <color theme="1"/>
      <name val="Gisha"/>
      <family val="2"/>
    </font>
    <font>
      <b/>
      <i/>
      <sz val="9"/>
      <color theme="1"/>
      <name val="Gisha"/>
      <family val="2"/>
    </font>
    <font>
      <b/>
      <sz val="8"/>
      <color rgb="FFFF0000"/>
      <name val="Gisha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8"/>
      <color theme="1"/>
      <name val="Gisha"/>
      <family val="2"/>
    </font>
    <font>
      <b/>
      <sz val="11"/>
      <color theme="1"/>
      <name val="Arial Narrow"/>
      <family val="2"/>
    </font>
    <font>
      <b/>
      <sz val="15"/>
      <color theme="3"/>
      <name val="Segoe UI"/>
      <family val="2"/>
    </font>
    <font>
      <b/>
      <sz val="13"/>
      <color theme="3"/>
      <name val="Segoe UI"/>
      <family val="2"/>
    </font>
    <font>
      <b/>
      <sz val="11"/>
      <color theme="3"/>
      <name val="Segoe UI"/>
      <family val="2"/>
    </font>
    <font>
      <sz val="12"/>
      <color rgb="FF006100"/>
      <name val="Segoe UI"/>
      <family val="2"/>
    </font>
    <font>
      <sz val="12"/>
      <color rgb="FF9C0006"/>
      <name val="Segoe UI"/>
      <family val="2"/>
    </font>
    <font>
      <sz val="12"/>
      <color rgb="FF9C6500"/>
      <name val="Segoe UI"/>
      <family val="2"/>
    </font>
    <font>
      <sz val="12"/>
      <color rgb="FF3F3F76"/>
      <name val="Segoe UI"/>
      <family val="2"/>
    </font>
    <font>
      <b/>
      <sz val="12"/>
      <color rgb="FFFA7D00"/>
      <name val="Segoe UI"/>
      <family val="2"/>
    </font>
    <font>
      <sz val="12"/>
      <color rgb="FFFA7D00"/>
      <name val="Segoe UI"/>
      <family val="2"/>
    </font>
    <font>
      <b/>
      <sz val="12"/>
      <color theme="0"/>
      <name val="Segoe UI"/>
      <family val="2"/>
    </font>
    <font>
      <i/>
      <sz val="12"/>
      <color rgb="FF7F7F7F"/>
      <name val="Segoe UI"/>
      <family val="2"/>
    </font>
    <font>
      <sz val="12"/>
      <color theme="0"/>
      <name val="Segoe UI"/>
      <family val="2"/>
    </font>
    <font>
      <sz val="12"/>
      <color theme="1"/>
      <name val="Segoe UI"/>
      <family val="2"/>
    </font>
    <font>
      <sz val="11"/>
      <color theme="1"/>
      <name val="Calibri"/>
      <family val="2"/>
      <charset val="1"/>
      <scheme val="minor"/>
    </font>
    <font>
      <b/>
      <sz val="18"/>
      <color theme="3"/>
      <name val="Cambria"/>
      <family val="2"/>
      <scheme val="major"/>
    </font>
    <font>
      <b/>
      <sz val="12"/>
      <color rgb="FF3F3F3F"/>
      <name val="Segoe UI"/>
      <family val="2"/>
    </font>
    <font>
      <sz val="12"/>
      <color rgb="FFFF0000"/>
      <name val="Segoe UI"/>
      <family val="2"/>
    </font>
    <font>
      <b/>
      <sz val="12"/>
      <color theme="1"/>
      <name val="Segoe UI"/>
      <family val="2"/>
    </font>
    <font>
      <b/>
      <sz val="10"/>
      <name val="Times New Roman"/>
      <family val="1"/>
    </font>
    <font>
      <sz val="11"/>
      <name val="Times New Roman"/>
      <family val="1"/>
    </font>
    <font>
      <sz val="10"/>
      <name val="Times New Roman"/>
      <family val="1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8">
    <xf numFmtId="0" fontId="0" fillId="0" borderId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30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31" fillId="5" borderId="0" applyNumberFormat="0" applyBorder="0" applyAlignment="0" applyProtection="0"/>
    <xf numFmtId="0" fontId="32" fillId="6" borderId="0" applyNumberFormat="0" applyBorder="0" applyAlignment="0" applyProtection="0"/>
    <xf numFmtId="0" fontId="33" fillId="7" borderId="0" applyNumberFormat="0" applyBorder="0" applyAlignment="0" applyProtection="0"/>
    <xf numFmtId="0" fontId="34" fillId="8" borderId="9" applyNumberFormat="0" applyAlignment="0" applyProtection="0"/>
    <xf numFmtId="0" fontId="35" fillId="2" borderId="9" applyNumberFormat="0" applyAlignment="0" applyProtection="0"/>
    <xf numFmtId="0" fontId="36" fillId="0" borderId="10" applyNumberFormat="0" applyFill="0" applyAlignment="0" applyProtection="0"/>
    <xf numFmtId="0" fontId="37" fillId="9" borderId="11" applyNumberFormat="0" applyAlignment="0" applyProtection="0"/>
    <xf numFmtId="0" fontId="38" fillId="0" borderId="0" applyNumberFormat="0" applyFill="0" applyBorder="0" applyAlignment="0" applyProtection="0"/>
    <xf numFmtId="0" fontId="39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12" borderId="0" applyNumberFormat="0" applyBorder="0" applyAlignment="0" applyProtection="0"/>
    <xf numFmtId="0" fontId="39" fillId="13" borderId="0" applyNumberFormat="0" applyBorder="0" applyAlignment="0" applyProtection="0"/>
    <xf numFmtId="0" fontId="39" fillId="14" borderId="0" applyNumberFormat="0" applyBorder="0" applyAlignment="0" applyProtection="0"/>
    <xf numFmtId="0" fontId="40" fillId="15" borderId="0" applyNumberFormat="0" applyBorder="0" applyAlignment="0" applyProtection="0"/>
    <xf numFmtId="0" fontId="40" fillId="16" borderId="0" applyNumberFormat="0" applyBorder="0" applyAlignment="0" applyProtection="0"/>
    <xf numFmtId="0" fontId="39" fillId="17" borderId="0" applyNumberFormat="0" applyBorder="0" applyAlignment="0" applyProtection="0"/>
    <xf numFmtId="0" fontId="39" fillId="18" borderId="0" applyNumberFormat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39" fillId="25" borderId="0" applyNumberFormat="0" applyBorder="0" applyAlignment="0" applyProtection="0"/>
    <xf numFmtId="0" fontId="39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39" fillId="29" borderId="0" applyNumberFormat="0" applyBorder="0" applyAlignment="0" applyProtection="0"/>
    <xf numFmtId="0" fontId="39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39" fillId="33" borderId="0" applyNumberFormat="0" applyBorder="0" applyAlignment="0" applyProtection="0"/>
    <xf numFmtId="43" fontId="41" fillId="0" borderId="0" applyFont="0" applyFill="0" applyBorder="0" applyAlignment="0" applyProtection="0"/>
    <xf numFmtId="41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2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2" borderId="12" applyNumberFormat="0" applyAlignment="0" applyProtection="0"/>
    <xf numFmtId="0" fontId="44" fillId="0" borderId="0" applyNumberFormat="0" applyFill="0" applyBorder="0" applyAlignment="0" applyProtection="0"/>
    <xf numFmtId="0" fontId="41" fillId="34" borderId="13" applyNumberFormat="0" applyFont="0" applyAlignment="0" applyProtection="0"/>
    <xf numFmtId="0" fontId="45" fillId="0" borderId="14" applyNumberFormat="0" applyFill="0" applyAlignment="0" applyProtection="0"/>
    <xf numFmtId="0" fontId="1" fillId="0" borderId="0"/>
  </cellStyleXfs>
  <cellXfs count="95">
    <xf numFmtId="0" fontId="0" fillId="0" borderId="0" xfId="0"/>
    <xf numFmtId="0" fontId="13" fillId="0" borderId="0" xfId="0" applyFont="1" applyFill="1"/>
    <xf numFmtId="0" fontId="2" fillId="0" borderId="0" xfId="0" applyFont="1" applyFill="1"/>
    <xf numFmtId="0" fontId="3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quotePrefix="1" applyFont="1" applyBorder="1" applyAlignment="1">
      <alignment horizontal="center"/>
    </xf>
    <xf numFmtId="0" fontId="0" fillId="0" borderId="0" xfId="0" applyFill="1" applyAlignment="1">
      <alignment vertical="center"/>
    </xf>
    <xf numFmtId="0" fontId="22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vertical="center"/>
    </xf>
    <xf numFmtId="0" fontId="15" fillId="0" borderId="4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5" fillId="0" borderId="1" xfId="0" applyFont="1" applyFill="1" applyBorder="1" applyAlignment="1" applyProtection="1">
      <alignment wrapText="1"/>
      <protection hidden="1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8" fillId="0" borderId="5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vertical="center"/>
    </xf>
    <xf numFmtId="0" fontId="18" fillId="0" borderId="4" xfId="0" applyFont="1" applyFill="1" applyBorder="1" applyAlignment="1">
      <alignment horizontal="center" vertical="center"/>
    </xf>
    <xf numFmtId="166" fontId="5" fillId="0" borderId="4" xfId="0" applyNumberFormat="1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vertical="center"/>
    </xf>
    <xf numFmtId="0" fontId="0" fillId="0" borderId="0" xfId="0" applyAlignment="1"/>
    <xf numFmtId="0" fontId="13" fillId="0" borderId="0" xfId="0" applyNumberFormat="1" applyFont="1" applyFill="1"/>
    <xf numFmtId="20" fontId="3" fillId="0" borderId="0" xfId="0" applyNumberFormat="1" applyFont="1" applyFill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16" fillId="0" borderId="0" xfId="0" applyFont="1" applyAlignment="1">
      <alignment horizontal="centerContinuous" vertical="center"/>
    </xf>
    <xf numFmtId="167" fontId="7" fillId="0" borderId="0" xfId="0" applyNumberFormat="1" applyFont="1" applyFill="1" applyBorder="1" applyAlignment="1">
      <alignment vertical="center"/>
    </xf>
    <xf numFmtId="167" fontId="24" fillId="0" borderId="0" xfId="0" applyNumberFormat="1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0" fontId="24" fillId="0" borderId="0" xfId="47" applyFont="1" applyFill="1" applyAlignment="1">
      <alignment vertical="center"/>
    </xf>
    <xf numFmtId="49" fontId="46" fillId="0" borderId="1" xfId="0" applyNumberFormat="1" applyFont="1" applyFill="1" applyBorder="1" applyAlignment="1">
      <alignment vertical="center"/>
    </xf>
    <xf numFmtId="49" fontId="46" fillId="0" borderId="1" xfId="0" applyNumberFormat="1" applyFont="1" applyFill="1" applyBorder="1" applyAlignment="1">
      <alignment horizontal="center" vertical="center"/>
    </xf>
    <xf numFmtId="164" fontId="46" fillId="0" borderId="1" xfId="0" applyNumberFormat="1" applyFont="1" applyFill="1" applyBorder="1" applyAlignment="1">
      <alignment vertical="center"/>
    </xf>
    <xf numFmtId="20" fontId="46" fillId="0" borderId="1" xfId="0" applyNumberFormat="1" applyFont="1" applyFill="1" applyBorder="1" applyAlignment="1">
      <alignment vertical="center"/>
    </xf>
    <xf numFmtId="0" fontId="47" fillId="4" borderId="1" xfId="0" applyFont="1" applyFill="1" applyBorder="1" applyAlignment="1">
      <alignment vertical="center"/>
    </xf>
    <xf numFmtId="0" fontId="48" fillId="0" borderId="1" xfId="0" applyFont="1" applyFill="1" applyBorder="1"/>
    <xf numFmtId="0" fontId="48" fillId="0" borderId="1" xfId="0" applyFont="1" applyFill="1" applyBorder="1" applyAlignment="1"/>
    <xf numFmtId="0" fontId="47" fillId="0" borderId="1" xfId="0" applyNumberFormat="1" applyFont="1" applyFill="1" applyBorder="1" applyAlignment="1">
      <alignment vertical="center"/>
    </xf>
    <xf numFmtId="20" fontId="13" fillId="0" borderId="0" xfId="0" applyNumberFormat="1" applyFont="1" applyFill="1"/>
    <xf numFmtId="20" fontId="48" fillId="0" borderId="1" xfId="0" quotePrefix="1" applyNumberFormat="1" applyFont="1" applyFill="1" applyBorder="1"/>
    <xf numFmtId="20" fontId="46" fillId="0" borderId="1" xfId="0" applyNumberFormat="1" applyFont="1" applyFill="1" applyBorder="1" applyAlignment="1">
      <alignment horizontal="center" vertical="center"/>
    </xf>
    <xf numFmtId="20" fontId="48" fillId="0" borderId="1" xfId="0" applyNumberFormat="1" applyFont="1" applyFill="1" applyBorder="1" applyAlignment="1">
      <alignment horizontal="center" vertical="center"/>
    </xf>
    <xf numFmtId="20" fontId="3" fillId="0" borderId="0" xfId="0" applyNumberFormat="1" applyFont="1" applyFill="1" applyAlignment="1">
      <alignment horizontal="center" vertical="center"/>
    </xf>
    <xf numFmtId="20" fontId="46" fillId="4" borderId="1" xfId="0" applyNumberFormat="1" applyFont="1" applyFill="1" applyBorder="1" applyAlignment="1">
      <alignment vertical="center"/>
    </xf>
    <xf numFmtId="20" fontId="48" fillId="4" borderId="1" xfId="0" quotePrefix="1" applyNumberFormat="1" applyFont="1" applyFill="1" applyBorder="1"/>
    <xf numFmtId="20" fontId="48" fillId="4" borderId="1" xfId="0" applyNumberFormat="1" applyFont="1" applyFill="1" applyBorder="1" applyAlignment="1"/>
    <xf numFmtId="20" fontId="3" fillId="4" borderId="0" xfId="0" applyNumberFormat="1" applyFont="1" applyFill="1" applyAlignment="1">
      <alignment vertical="center"/>
    </xf>
    <xf numFmtId="20" fontId="46" fillId="35" borderId="1" xfId="0" applyNumberFormat="1" applyFont="1" applyFill="1" applyBorder="1" applyAlignment="1">
      <alignment vertical="center"/>
    </xf>
    <xf numFmtId="20" fontId="48" fillId="35" borderId="1" xfId="0" quotePrefix="1" applyNumberFormat="1" applyFont="1" applyFill="1" applyBorder="1"/>
    <xf numFmtId="20" fontId="48" fillId="35" borderId="1" xfId="0" applyNumberFormat="1" applyFont="1" applyFill="1" applyBorder="1" applyAlignment="1"/>
    <xf numFmtId="20" fontId="48" fillId="35" borderId="1" xfId="0" applyNumberFormat="1" applyFont="1" applyFill="1" applyBorder="1"/>
    <xf numFmtId="20" fontId="3" fillId="35" borderId="0" xfId="0" applyNumberFormat="1" applyFont="1" applyFill="1" applyAlignment="1">
      <alignment vertical="center"/>
    </xf>
    <xf numFmtId="0" fontId="24" fillId="0" borderId="0" xfId="0" applyFont="1" applyFill="1"/>
    <xf numFmtId="20" fontId="46" fillId="36" borderId="1" xfId="0" applyNumberFormat="1" applyFont="1" applyFill="1" applyBorder="1" applyAlignment="1">
      <alignment vertical="center"/>
    </xf>
    <xf numFmtId="20" fontId="48" fillId="36" borderId="1" xfId="0" applyNumberFormat="1" applyFont="1" applyFill="1" applyBorder="1"/>
    <xf numFmtId="20" fontId="48" fillId="36" borderId="1" xfId="0" quotePrefix="1" applyNumberFormat="1" applyFont="1" applyFill="1" applyBorder="1"/>
    <xf numFmtId="20" fontId="48" fillId="36" borderId="1" xfId="0" applyNumberFormat="1" applyFont="1" applyFill="1" applyBorder="1" applyAlignment="1"/>
    <xf numFmtId="20" fontId="3" fillId="36" borderId="0" xfId="0" applyNumberFormat="1" applyFont="1" applyFill="1" applyAlignment="1">
      <alignment vertical="center"/>
    </xf>
    <xf numFmtId="0" fontId="14" fillId="0" borderId="0" xfId="47" quotePrefix="1" applyFont="1" applyFill="1" applyAlignment="1">
      <alignment vertical="center"/>
    </xf>
    <xf numFmtId="0" fontId="24" fillId="36" borderId="0" xfId="0" applyFont="1" applyFill="1"/>
    <xf numFmtId="0" fontId="24" fillId="36" borderId="0" xfId="47" applyFont="1" applyFill="1" applyAlignment="1">
      <alignment vertical="center"/>
    </xf>
    <xf numFmtId="0" fontId="13" fillId="36" borderId="0" xfId="0" applyFont="1" applyFill="1"/>
  </cellXfs>
  <cellStyles count="48">
    <cellStyle name="20% - Accent1" xfId="14" builtinId="30" hidden="1"/>
    <cellStyle name="20% - Accent2" xfId="18" builtinId="34" hidden="1"/>
    <cellStyle name="20% - Accent3" xfId="22" builtinId="38" hidden="1"/>
    <cellStyle name="20% - Accent4" xfId="26" builtinId="42" hidden="1"/>
    <cellStyle name="20% - Accent5" xfId="30" builtinId="46" hidden="1"/>
    <cellStyle name="20% - Accent6" xfId="34" builtinId="50" hidden="1"/>
    <cellStyle name="40% - Accent1" xfId="15" builtinId="31" hidden="1"/>
    <cellStyle name="40% - Accent2" xfId="19" builtinId="35" hidden="1"/>
    <cellStyle name="40% - Accent3" xfId="23" builtinId="39" hidden="1"/>
    <cellStyle name="40% - Accent4" xfId="27" builtinId="43" hidden="1"/>
    <cellStyle name="40% - Accent5" xfId="31" builtinId="47" hidden="1"/>
    <cellStyle name="40% - Accent6" xfId="35" builtinId="51" hidden="1"/>
    <cellStyle name="60% - Accent1" xfId="16" builtinId="32" hidden="1"/>
    <cellStyle name="60% - Accent2" xfId="20" builtinId="36" hidden="1"/>
    <cellStyle name="60% - Accent3" xfId="24" builtinId="40" hidden="1"/>
    <cellStyle name="60% - Accent4" xfId="28" builtinId="44" hidden="1"/>
    <cellStyle name="60% - Accent5" xfId="32" builtinId="48" hidden="1"/>
    <cellStyle name="60% - Accent6" xfId="36" builtinId="52" hidden="1"/>
    <cellStyle name="Accent1" xfId="13" builtinId="29" hidden="1"/>
    <cellStyle name="Accent2" xfId="17" builtinId="33" hidden="1"/>
    <cellStyle name="Accent3" xfId="21" builtinId="37" hidden="1"/>
    <cellStyle name="Accent4" xfId="25" builtinId="41" hidden="1"/>
    <cellStyle name="Accent5" xfId="29" builtinId="45" hidden="1"/>
    <cellStyle name="Accent6" xfId="33" builtinId="49" hidden="1"/>
    <cellStyle name="Bad" xfId="6" builtinId="27" hidden="1"/>
    <cellStyle name="Calculation" xfId="9" builtinId="22" hidden="1"/>
    <cellStyle name="Check Cell" xfId="11" builtinId="23" hidden="1"/>
    <cellStyle name="Comma" xfId="37" builtinId="3" hidden="1"/>
    <cellStyle name="Comma [0]" xfId="38" builtinId="6" hidden="1"/>
    <cellStyle name="Currency" xfId="39" builtinId="4" hidden="1"/>
    <cellStyle name="Currency [0]" xfId="40" builtinId="7" hidden="1"/>
    <cellStyle name="Explanatory Text" xfId="12" builtinId="53" hidden="1"/>
    <cellStyle name="Good" xfId="5" builtinId="26" hidden="1"/>
    <cellStyle name="Heading 1" xfId="1" builtinId="16" hidden="1"/>
    <cellStyle name="Heading 2" xfId="2" builtinId="17" hidden="1"/>
    <cellStyle name="Heading 3" xfId="3" builtinId="18" hidden="1"/>
    <cellStyle name="Heading 4" xfId="4" builtinId="19" hidden="1"/>
    <cellStyle name="Input" xfId="8" builtinId="20" hidden="1"/>
    <cellStyle name="Linked Cell" xfId="10" builtinId="24" hidden="1"/>
    <cellStyle name="Neutral" xfId="7" builtinId="28" hidden="1"/>
    <cellStyle name="Normal" xfId="0" builtinId="0"/>
    <cellStyle name="Normal 9 4" xfId="47"/>
    <cellStyle name="Note" xfId="45" builtinId="10" hidden="1"/>
    <cellStyle name="Output" xfId="43" builtinId="21" hidden="1"/>
    <cellStyle name="Percent" xfId="41" builtinId="5" hidden="1"/>
    <cellStyle name="Title" xfId="42" builtinId="15" hidden="1"/>
    <cellStyle name="Total" xfId="46" builtinId="25" hidden="1"/>
    <cellStyle name="Warning Text" xfId="44" builtinId="11" hidden="1"/>
  </cellStyles>
  <dxfs count="3">
    <dxf>
      <fill>
        <patternFill>
          <bgColor theme="0" tint="-0.14996795556505021"/>
        </patternFill>
      </fill>
    </dxf>
    <dxf>
      <font>
        <strike val="0"/>
        <condense val="0"/>
        <extend val="0"/>
        <color auto="1"/>
      </font>
      <fill>
        <patternFill>
          <bgColor indexed="49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3B6C91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R103"/>
  <sheetViews>
    <sheetView tabSelected="1" topLeftCell="D5" workbookViewId="0">
      <selection activeCell="K20" sqref="K20"/>
    </sheetView>
  </sheetViews>
  <sheetFormatPr defaultRowHeight="15"/>
  <cols>
    <col min="1" max="1" width="4" style="1" customWidth="1"/>
    <col min="2" max="2" width="5" style="3" bestFit="1" customWidth="1"/>
    <col min="3" max="3" width="18" style="3" bestFit="1" customWidth="1"/>
    <col min="4" max="4" width="14.7109375" style="4" customWidth="1"/>
    <col min="5" max="6" width="7.5703125" style="50" customWidth="1"/>
    <col min="7" max="7" width="6.7109375" style="79" customWidth="1"/>
    <col min="8" max="8" width="8" style="79" customWidth="1"/>
    <col min="9" max="10" width="8" style="90" customWidth="1"/>
    <col min="11" max="11" width="6.7109375" style="84" customWidth="1"/>
    <col min="12" max="12" width="8" style="84" customWidth="1"/>
    <col min="13" max="13" width="11.28515625" style="75" customWidth="1"/>
    <col min="14" max="14" width="8.140625" style="75" bestFit="1" customWidth="1"/>
    <col min="15" max="15" width="8.140625" style="5" customWidth="1"/>
    <col min="16" max="16" width="9.140625" style="1"/>
    <col min="17" max="17" width="14.42578125" style="1" bestFit="1" customWidth="1"/>
    <col min="18" max="16384" width="9.140625" style="1"/>
  </cols>
  <sheetData>
    <row r="1" spans="2:18">
      <c r="B1" s="63" t="s">
        <v>0</v>
      </c>
      <c r="C1" s="64" t="s">
        <v>1</v>
      </c>
      <c r="D1" s="65" t="s">
        <v>2</v>
      </c>
      <c r="E1" s="73" t="s">
        <v>3</v>
      </c>
      <c r="F1" s="66" t="s">
        <v>4</v>
      </c>
      <c r="G1" s="76" t="s">
        <v>5</v>
      </c>
      <c r="H1" s="76" t="s">
        <v>6</v>
      </c>
      <c r="I1" s="86"/>
      <c r="J1" s="86"/>
      <c r="K1" s="80" t="s">
        <v>5</v>
      </c>
      <c r="L1" s="80" t="s">
        <v>6</v>
      </c>
      <c r="M1" s="73"/>
      <c r="N1" s="73"/>
      <c r="O1" s="67" t="s">
        <v>229</v>
      </c>
      <c r="P1" s="71"/>
      <c r="R1" s="1" t="s">
        <v>269</v>
      </c>
    </row>
    <row r="2" spans="2:18">
      <c r="B2" s="68" t="s">
        <v>9</v>
      </c>
      <c r="C2" s="68" t="s">
        <v>10</v>
      </c>
      <c r="D2" s="69" t="s">
        <v>11</v>
      </c>
      <c r="E2" s="72">
        <v>0.41666666666666669</v>
      </c>
      <c r="F2" s="72">
        <v>0.75</v>
      </c>
      <c r="G2" s="77">
        <v>0.41666666666666669</v>
      </c>
      <c r="H2" s="77">
        <v>0.75069444444444444</v>
      </c>
      <c r="I2" s="87"/>
      <c r="J2" s="87"/>
      <c r="K2" s="83">
        <v>0.41666666666666669</v>
      </c>
      <c r="L2" s="83">
        <v>0.75069444444444444</v>
      </c>
      <c r="M2" s="74">
        <f>IF(LEN(K2)&gt;4,MAX(0,K2-E2),IF(LEN(K2)=0,"x",K2))</f>
        <v>0</v>
      </c>
      <c r="N2" s="72">
        <f>IF(LEN(L2)&gt;=4,MAX(0,F2-L2),IF(LEN(L2)=0,"x",L2))</f>
        <v>0</v>
      </c>
      <c r="O2" s="70" t="str">
        <f>IF(COUNT(M2:N2)=2,IF(F2-L2&gt;0,"PA","OK 1"),"TA "&amp;IF(LEN(K2)=1,K2,IF(LEN(L2)=1,L2,IF(K2=L2,RIGHT("x"&amp;K2),0))))</f>
        <v>OK 1</v>
      </c>
      <c r="P2" s="49" t="str">
        <f>IF(COUNT(M4:N4)=2,IF(F4-L4&gt;0,"PA","OK"),"TA ")</f>
        <v>PA</v>
      </c>
      <c r="R2" s="1" t="s">
        <v>270</v>
      </c>
    </row>
    <row r="3" spans="2:18">
      <c r="B3" s="68" t="s">
        <v>9</v>
      </c>
      <c r="C3" s="68" t="s">
        <v>10</v>
      </c>
      <c r="D3" s="69" t="s">
        <v>14</v>
      </c>
      <c r="E3" s="72">
        <v>0.41666666666666669</v>
      </c>
      <c r="F3" s="72">
        <v>0.75</v>
      </c>
      <c r="G3" s="77">
        <v>0.41597222222222219</v>
      </c>
      <c r="H3" s="77">
        <v>0.75069444444444444</v>
      </c>
      <c r="I3" s="88"/>
      <c r="J3" s="88"/>
      <c r="K3" s="81">
        <v>0.41597222222222219</v>
      </c>
      <c r="L3" s="81">
        <v>0.75069444444444444</v>
      </c>
      <c r="M3" s="74">
        <f>IF(LEN(K3)&gt;4,MAX(0,K3-E3),IF(LEN(K3)=0,"x",K3))</f>
        <v>0</v>
      </c>
      <c r="N3" s="74">
        <f>IF(LEN(L3)&gt;4,MAX(0,F3-L3),IF(LEN(L3)=0,"x",L3))</f>
        <v>0</v>
      </c>
      <c r="O3" s="70" t="str">
        <f>IF(COUNT(M3:N3)=2,IF(F3-L3&gt;0,"PA","OK 1"),"TA "&amp;IF(LEN(K3)=1,K3,IF(LEN(L3)=1,L3,IF(K3=L3,RIGHT("x"&amp;K3),0))))</f>
        <v>OK 1</v>
      </c>
      <c r="P3" s="49">
        <f>IF(LEN(K3)=2,K3,IF(LEN(L3)=2,L3,IF(K3=L3,RIGHT("x"&amp;K3),0)))</f>
        <v>0</v>
      </c>
      <c r="Q3" s="1">
        <v>1</v>
      </c>
      <c r="R3" s="1" t="s">
        <v>263</v>
      </c>
    </row>
    <row r="4" spans="2:18">
      <c r="B4" s="68" t="s">
        <v>9</v>
      </c>
      <c r="C4" s="68" t="s">
        <v>10</v>
      </c>
      <c r="D4" s="69" t="s">
        <v>15</v>
      </c>
      <c r="E4" s="72">
        <v>0.41666666666666669</v>
      </c>
      <c r="F4" s="72">
        <v>0.75</v>
      </c>
      <c r="G4" s="77">
        <v>0.41666666666666669</v>
      </c>
      <c r="H4" s="77">
        <v>0.74930555555555556</v>
      </c>
      <c r="I4" s="88"/>
      <c r="J4" s="88"/>
      <c r="K4" s="82">
        <v>0.41666666666666669</v>
      </c>
      <c r="L4" s="82">
        <v>0.74930555555555556</v>
      </c>
      <c r="M4" s="74">
        <f>IF(LEN(K4)&gt;4,MAX(0,K4-E4),IF(LEN(K4)=0,"x",K4))</f>
        <v>0</v>
      </c>
      <c r="N4" s="74">
        <f>IF(LEN(L4)&gt;4,MAX(0,F4-L4),IF(LEN(L4)=0,"x",L4))</f>
        <v>6.9444444444444198E-4</v>
      </c>
      <c r="O4" s="70" t="str">
        <f>IF(COUNT(M4:N4)=2,IF(F4-L4&gt;0,"PA","OK 1"),"TA "&amp;IF(LEN(K4)=1,K4,IF(LEN(L4)=1,L4,IF(K4=L4,RIGHT("x"&amp;K4),0))))</f>
        <v>PA</v>
      </c>
      <c r="P4" s="49">
        <f>IF(LEN(K4)=2,L4,IF(LEN(L4)=2,L4,IF(K4=L4,RIGHT("x"&amp;K4),0)))</f>
        <v>0</v>
      </c>
    </row>
    <row r="5" spans="2:18">
      <c r="B5" s="68" t="s">
        <v>9</v>
      </c>
      <c r="C5" s="68" t="s">
        <v>10</v>
      </c>
      <c r="D5" s="69" t="s">
        <v>17</v>
      </c>
      <c r="E5" s="72">
        <v>0.41666666666666669</v>
      </c>
      <c r="F5" s="72">
        <v>0.75</v>
      </c>
      <c r="G5" s="78">
        <v>0.45833333333333331</v>
      </c>
      <c r="H5" s="77">
        <v>0.75069444444444444</v>
      </c>
      <c r="I5" s="87" t="s">
        <v>277</v>
      </c>
      <c r="J5" s="88"/>
      <c r="K5" s="82" t="s">
        <v>266</v>
      </c>
      <c r="L5" s="82">
        <v>0.75069444444444444</v>
      </c>
      <c r="M5" s="74" t="str">
        <f>IF(LEN(K5)&gt;4,MAX(0,K5-E5),IF(LEN(K5)=0,"x",K5))</f>
        <v>T</v>
      </c>
      <c r="N5" s="74">
        <f>IF(LEN(L5)&gt;4,MAX(0,F5-L5),IF(LEN(L5)=0,"x",L5))</f>
        <v>0</v>
      </c>
      <c r="O5" s="70" t="str">
        <f>IF(COUNT(M5:N5)=2,IF(F5-L5&gt;0,"PA","OK 1"),"TA "&amp;IF(LEN(K5)=1,K5,IF(LEN(L5)=1,L5,IF(K5=L5,RIGHT("x"&amp;K5),0))))</f>
        <v>TA T</v>
      </c>
      <c r="P5" s="49"/>
    </row>
    <row r="6" spans="2:18">
      <c r="B6" s="68" t="s">
        <v>9</v>
      </c>
      <c r="C6" s="68" t="s">
        <v>10</v>
      </c>
      <c r="D6" s="69" t="s">
        <v>18</v>
      </c>
      <c r="E6" s="72">
        <v>0.41666666666666669</v>
      </c>
      <c r="F6" s="72">
        <v>0.75</v>
      </c>
      <c r="G6" s="78">
        <v>0.45833333333333331</v>
      </c>
      <c r="H6" s="77">
        <v>0.75069444444444444</v>
      </c>
      <c r="I6" s="87" t="s">
        <v>266</v>
      </c>
      <c r="J6" s="88"/>
      <c r="K6" s="82" t="s">
        <v>267</v>
      </c>
      <c r="L6" s="82">
        <v>0.75069444444444444</v>
      </c>
      <c r="M6" s="74" t="str">
        <f>IF(LEN(K6)&gt;4,MAX(0,K6-E6),IF(LEN(K6)=0,"x",K6))</f>
        <v>L</v>
      </c>
      <c r="N6" s="74">
        <f>IF(LEN(L6)&gt;4,MAX(0,F6-L6),IF(LEN(L6)=0,"x",L6))</f>
        <v>0</v>
      </c>
      <c r="O6" s="70" t="str">
        <f>IF(COUNT(M6:N6)=2,IF(F6-L6&gt;0,"PA","OK 1"),"TA "&amp;IF(LEN(K6)=1,K6,IF(LEN(L6)=1,L6,IF(K6=L6,RIGHT("x"&amp;K6),0))))</f>
        <v>TA L</v>
      </c>
      <c r="P6" s="49"/>
      <c r="Q6" s="85" t="s">
        <v>271</v>
      </c>
      <c r="R6" s="1" t="s">
        <v>287</v>
      </c>
    </row>
    <row r="7" spans="2:18">
      <c r="B7" s="68" t="s">
        <v>9</v>
      </c>
      <c r="C7" s="68" t="s">
        <v>10</v>
      </c>
      <c r="D7" s="69" t="s">
        <v>19</v>
      </c>
      <c r="E7" s="72">
        <v>0.41666666666666669</v>
      </c>
      <c r="F7" s="72">
        <v>0.75</v>
      </c>
      <c r="G7" s="78">
        <v>0.45833333333333331</v>
      </c>
      <c r="H7" s="77">
        <v>0.54166666666666663</v>
      </c>
      <c r="I7" s="87" t="s">
        <v>277</v>
      </c>
      <c r="J7" s="89" t="s">
        <v>278</v>
      </c>
      <c r="K7" s="82" t="s">
        <v>160</v>
      </c>
      <c r="L7" s="82">
        <v>0.54166666666666663</v>
      </c>
      <c r="M7" s="74" t="str">
        <f>IF(LEN(K7)&gt;4,MAX(0,K7-E7),IF(LEN(K7)=0,"x",K7))</f>
        <v>A</v>
      </c>
      <c r="N7" s="74">
        <f>IF(LEN(L7)&gt;4,MAX(0,F7-L7),IF(LEN(L7)=0,"x",L7))</f>
        <v>0.20833333333333337</v>
      </c>
      <c r="O7" s="70" t="str">
        <f>IF(COUNT(M7:N7)=2,IF(F7-L7&gt;0,"PA","OK 1"),"TA "&amp;IF(LEN(K7)=1,K7,IF(LEN(L7)=1,L7,IF(K7=L7,RIGHT("x"&amp;K7),0))))</f>
        <v>TA A</v>
      </c>
      <c r="P7" s="49"/>
      <c r="Q7" s="85" t="s">
        <v>272</v>
      </c>
      <c r="R7" s="1" t="s">
        <v>288</v>
      </c>
    </row>
    <row r="8" spans="2:18">
      <c r="B8" s="68" t="s">
        <v>9</v>
      </c>
      <c r="C8" s="68" t="s">
        <v>10</v>
      </c>
      <c r="D8" s="69" t="s">
        <v>20</v>
      </c>
      <c r="E8" s="72">
        <v>0.41666666666666669</v>
      </c>
      <c r="F8" s="72">
        <v>0.75</v>
      </c>
      <c r="G8" s="78">
        <v>0.45833333333333331</v>
      </c>
      <c r="H8" s="77">
        <v>0.54166666666666663</v>
      </c>
      <c r="I8" s="87" t="s">
        <v>266</v>
      </c>
      <c r="J8" s="89" t="s">
        <v>268</v>
      </c>
      <c r="K8" s="82" t="s">
        <v>256</v>
      </c>
      <c r="L8" s="82">
        <v>0.54166666666666663</v>
      </c>
      <c r="M8" s="74" t="str">
        <f>IF(LEN(K8)&gt;4,MAX(0,K8-E8),IF(LEN(K8)=0,"x",K8))</f>
        <v>B</v>
      </c>
      <c r="N8" s="74">
        <f>IF(LEN(L8)&gt;4,MAX(0,F8-L8),IF(LEN(L8)=0,"x",L8))</f>
        <v>0.20833333333333337</v>
      </c>
      <c r="O8" s="70" t="str">
        <f>IF(COUNT(M8:N8)=2,IF(F8-L8&gt;0,"PA","OK 1"),"TA "&amp;IF(LEN(K8)=1,K8,IF(LEN(L8)=1,L8,IF(K8=L8,RIGHT("x"&amp;K8),0))))</f>
        <v>TA B</v>
      </c>
      <c r="P8" s="49"/>
      <c r="Q8" s="85" t="s">
        <v>29</v>
      </c>
      <c r="R8" s="62" t="s">
        <v>252</v>
      </c>
    </row>
    <row r="9" spans="2:18">
      <c r="B9" s="68" t="s">
        <v>9</v>
      </c>
      <c r="C9" s="68" t="s">
        <v>10</v>
      </c>
      <c r="D9" s="69" t="s">
        <v>21</v>
      </c>
      <c r="E9" s="72">
        <v>0.41666666666666669</v>
      </c>
      <c r="F9" s="72">
        <v>0.75</v>
      </c>
      <c r="G9" s="78">
        <v>0.45833333333333331</v>
      </c>
      <c r="H9" s="77">
        <v>0.72916666666666663</v>
      </c>
      <c r="I9" s="87" t="s">
        <v>277</v>
      </c>
      <c r="J9" s="89" t="s">
        <v>278</v>
      </c>
      <c r="K9" s="82" t="s">
        <v>185</v>
      </c>
      <c r="L9" s="82">
        <v>0.72916666666666663</v>
      </c>
      <c r="M9" s="74" t="str">
        <f>IF(LEN(K9)&gt;4,MAX(0,K9-E9),IF(LEN(K9)=0,"x",K9))</f>
        <v>C</v>
      </c>
      <c r="N9" s="74">
        <f>IF(LEN(L9)&gt;4,MAX(0,F9-L9),IF(LEN(L9)=0,"x",L9))</f>
        <v>2.083333333333337E-2</v>
      </c>
      <c r="O9" s="70" t="str">
        <f>IF(COUNT(M9:N9)=2,IF(F9-L9&gt;0,"PA","OK 1"),"TA "&amp;IF(LEN(K9)=1,K9,IF(LEN(L9)=1,L9,IF(K9=L9,RIGHT("x"&amp;K9),0))))</f>
        <v>TA C</v>
      </c>
      <c r="P9" s="49"/>
      <c r="Q9" s="1" t="s">
        <v>275</v>
      </c>
      <c r="R9" s="1" t="s">
        <v>276</v>
      </c>
    </row>
    <row r="10" spans="2:18">
      <c r="B10" s="68" t="s">
        <v>27</v>
      </c>
      <c r="C10" s="68" t="s">
        <v>28</v>
      </c>
      <c r="D10" s="69" t="s">
        <v>11</v>
      </c>
      <c r="E10" s="72">
        <v>0.41666666666666669</v>
      </c>
      <c r="F10" s="72">
        <v>0.75</v>
      </c>
      <c r="G10" s="78">
        <v>0.45833333333333331</v>
      </c>
      <c r="H10" s="77">
        <v>0.72916666666666663</v>
      </c>
      <c r="I10" s="87" t="s">
        <v>266</v>
      </c>
      <c r="J10" s="89" t="s">
        <v>268</v>
      </c>
      <c r="K10" s="82" t="s">
        <v>148</v>
      </c>
      <c r="L10" s="82">
        <v>0.72916666666666663</v>
      </c>
      <c r="M10" s="74" t="str">
        <f>IF(LEN(K10)&gt;4,MAX(0,K10-E10),IF(LEN(K10)=0,"x",K10))</f>
        <v>D</v>
      </c>
      <c r="N10" s="74">
        <f>IF(LEN(L10)&gt;4,MAX(0,F10-L10),IF(LEN(L10)=0,"x",L10))</f>
        <v>2.083333333333337E-2</v>
      </c>
      <c r="O10" s="70" t="str">
        <f>IF(COUNT(M10:N10)=2,IF(F10-L10&gt;0,"PA","OK 1"),"TA "&amp;IF(LEN(K10)=1,K10,IF(LEN(L10)=1,L10,IF(K10=L10,RIGHT("x"&amp;K10),0))))</f>
        <v>TA D</v>
      </c>
      <c r="P10" s="49"/>
      <c r="Q10" s="85" t="s">
        <v>268</v>
      </c>
      <c r="R10" s="62" t="s">
        <v>253</v>
      </c>
    </row>
    <row r="11" spans="2:18">
      <c r="B11" s="68" t="s">
        <v>27</v>
      </c>
      <c r="C11" s="68" t="s">
        <v>28</v>
      </c>
      <c r="D11" s="69" t="s">
        <v>14</v>
      </c>
      <c r="E11" s="72">
        <v>0.41666666666666669</v>
      </c>
      <c r="F11" s="72">
        <v>0.75</v>
      </c>
      <c r="G11" s="78" t="s">
        <v>251</v>
      </c>
      <c r="H11" s="78" t="s">
        <v>251</v>
      </c>
      <c r="I11" s="89"/>
      <c r="J11" s="89"/>
      <c r="K11" s="82" t="s">
        <v>24</v>
      </c>
      <c r="L11" s="82" t="s">
        <v>251</v>
      </c>
      <c r="M11" s="74" t="s">
        <v>257</v>
      </c>
      <c r="N11" s="74" t="str">
        <f>IF(LEN(L11)&gt;4,MAX(0,F11-L11),IF(LEN(L11)=0,"x",L11))</f>
        <v>x</v>
      </c>
      <c r="O11" s="70" t="str">
        <f>IF(COUNT(M11:N11)=2,IF(F11-L11&gt;0,"PA","OK 1"),"TA "&amp;IF(LEN(K11)=1,K11,IF(LEN(L11)=1,L11,IF(K11=L11,RIGHT("x"&amp;K11),0))))</f>
        <v>TA X</v>
      </c>
      <c r="P11" s="49"/>
      <c r="Q11" s="85" t="s">
        <v>278</v>
      </c>
      <c r="R11" s="1" t="s">
        <v>250</v>
      </c>
    </row>
    <row r="12" spans="2:18">
      <c r="B12" s="68" t="s">
        <v>27</v>
      </c>
      <c r="C12" s="68" t="s">
        <v>28</v>
      </c>
      <c r="D12" s="69" t="s">
        <v>15</v>
      </c>
      <c r="E12" s="72">
        <v>0.41666666666666669</v>
      </c>
      <c r="F12" s="72">
        <v>0.75</v>
      </c>
      <c r="G12" s="78" t="s">
        <v>251</v>
      </c>
      <c r="H12" s="78" t="s">
        <v>31</v>
      </c>
      <c r="I12" s="89" t="s">
        <v>251</v>
      </c>
      <c r="J12" s="89"/>
      <c r="K12" s="82" t="s">
        <v>251</v>
      </c>
      <c r="L12" s="82" t="s">
        <v>31</v>
      </c>
      <c r="M12" s="74" t="s">
        <v>258</v>
      </c>
      <c r="N12" s="74">
        <f>IF(LEN(L12)&gt;4,MAX(0,F12-L12),IF(LEN(L12)=0,"x",L12))</f>
        <v>8.4027777777777812E-2</v>
      </c>
      <c r="O12" s="70" t="str">
        <f>IF(COUNT(M12:N12)=2,IF(F12-L12&gt;0,"PA","OK 1"),"TA "&amp;IF(LEN(K12)=1,K12,IF(LEN(L12)=1,L12,IF(K12=L12,RIGHT("x"&amp;K12),0))))</f>
        <v>TA x</v>
      </c>
      <c r="P12" s="49"/>
      <c r="Q12" s="85" t="s">
        <v>266</v>
      </c>
      <c r="R12" s="62" t="s">
        <v>254</v>
      </c>
    </row>
    <row r="13" spans="2:18">
      <c r="B13" s="68" t="s">
        <v>27</v>
      </c>
      <c r="C13" s="68" t="s">
        <v>28</v>
      </c>
      <c r="D13" s="69" t="s">
        <v>17</v>
      </c>
      <c r="E13" s="72">
        <v>0.41666666666666669</v>
      </c>
      <c r="F13" s="72">
        <v>0.75</v>
      </c>
      <c r="G13" s="78" t="s">
        <v>32</v>
      </c>
      <c r="H13" s="78" t="s">
        <v>262</v>
      </c>
      <c r="I13" s="89"/>
      <c r="J13" s="89" t="s">
        <v>262</v>
      </c>
      <c r="K13" s="82" t="s">
        <v>32</v>
      </c>
      <c r="L13" s="82" t="s">
        <v>262</v>
      </c>
      <c r="M13" s="74" t="s">
        <v>259</v>
      </c>
      <c r="N13" s="74" t="str">
        <f>IF(LEN(L13)&gt;4,MAX(0,F13-L13),IF(LEN(L13)=0,"x",L13))</f>
        <v>K</v>
      </c>
      <c r="O13" s="70" t="str">
        <f>IF(COUNT(M13:N13)=2,IF(F13-L13&gt;0,"PA","OK 1"),"TA "&amp;IF(LEN(K13)=1,K13,IF(LEN(L13)=1,L13,IF(K13=L13,RIGHT("x"&amp;K13),0))))</f>
        <v>TA K</v>
      </c>
      <c r="P13" s="49"/>
      <c r="Q13" s="85" t="s">
        <v>277</v>
      </c>
      <c r="R13" s="62" t="s">
        <v>264</v>
      </c>
    </row>
    <row r="14" spans="2:18">
      <c r="B14" s="68" t="s">
        <v>27</v>
      </c>
      <c r="C14" s="68" t="s">
        <v>28</v>
      </c>
      <c r="D14" s="69" t="s">
        <v>18</v>
      </c>
      <c r="E14" s="72">
        <v>0.41666666666666669</v>
      </c>
      <c r="F14" s="72">
        <v>0.75</v>
      </c>
      <c r="G14" s="78" t="s">
        <v>275</v>
      </c>
      <c r="H14" s="78" t="s">
        <v>275</v>
      </c>
      <c r="I14" s="89"/>
      <c r="J14" s="89"/>
      <c r="K14" s="82" t="s">
        <v>275</v>
      </c>
      <c r="L14" s="82" t="s">
        <v>275</v>
      </c>
      <c r="M14" s="74" t="s">
        <v>260</v>
      </c>
      <c r="N14" s="74" t="str">
        <f>IF(LEN(L14)&gt;4,MAX(0,F14-L14),IF(LEN(L14)=0,"x",L14))</f>
        <v>s</v>
      </c>
      <c r="O14" s="70" t="str">
        <f>IF(COUNT(M14:N14)=2,IF(F14-L14&gt;0,"PA","OK 1"),"TA "&amp;IF(LEN(K14)=1,K14,IF(LEN(L14)=1,L14,IF(K14=L14,RIGHT("x"&amp;K14),0))))</f>
        <v>TA s</v>
      </c>
      <c r="P14" s="49"/>
    </row>
    <row r="15" spans="2:18">
      <c r="B15" s="68" t="s">
        <v>27</v>
      </c>
      <c r="C15" s="68" t="s">
        <v>28</v>
      </c>
      <c r="D15" s="69" t="s">
        <v>19</v>
      </c>
      <c r="E15" s="72">
        <v>0.41666666666666669</v>
      </c>
      <c r="F15" s="72">
        <v>0.75</v>
      </c>
      <c r="G15" s="78" t="s">
        <v>34</v>
      </c>
      <c r="H15" s="78" t="s">
        <v>35</v>
      </c>
      <c r="I15" s="89"/>
      <c r="J15" s="89"/>
      <c r="K15" s="82" t="s">
        <v>34</v>
      </c>
      <c r="L15" s="82" t="s">
        <v>35</v>
      </c>
      <c r="M15" s="74">
        <f>IF(LEN(K15)&gt;4,MAX(0,K15-E15),IF(LEN(K15)=0,"x",K15))</f>
        <v>0</v>
      </c>
      <c r="N15" s="74">
        <f>IF(LEN(L15)&gt;4,MAX(0,F15-L15),IF(LEN(L15)=0,"x",L15))</f>
        <v>0</v>
      </c>
      <c r="O15" s="70" t="str">
        <f>IF(COUNT(M15:N15)=2,IF(F15-L15&gt;0,"PA","OK 1"),"TA "&amp;IF(LEN(K15)=1,K15,IF(LEN(L15)=1,L15,IF(K15=L15,RIGHT("x"&amp;K15),0))))</f>
        <v>OK 1</v>
      </c>
      <c r="P15" s="62"/>
      <c r="Q15" s="92" t="s">
        <v>160</v>
      </c>
      <c r="R15" s="1" t="s">
        <v>279</v>
      </c>
    </row>
    <row r="16" spans="2:18">
      <c r="B16" s="68" t="s">
        <v>27</v>
      </c>
      <c r="C16" s="68" t="s">
        <v>28</v>
      </c>
      <c r="D16" s="69" t="s">
        <v>20</v>
      </c>
      <c r="E16" s="72">
        <v>0.41666666666666669</v>
      </c>
      <c r="F16" s="72">
        <v>0.75</v>
      </c>
      <c r="G16" s="78" t="s">
        <v>36</v>
      </c>
      <c r="H16" s="78" t="s">
        <v>37</v>
      </c>
      <c r="I16" s="89"/>
      <c r="J16" s="89"/>
      <c r="K16" s="82" t="s">
        <v>36</v>
      </c>
      <c r="L16" s="82" t="s">
        <v>37</v>
      </c>
      <c r="M16" s="74">
        <f>IF(LEN(K16)&gt;4,MAX(0,K16-E16),IF(LEN(K16)=0,"x",K16))</f>
        <v>0</v>
      </c>
      <c r="N16" s="74">
        <f>IF(LEN(L16)&gt;4,MAX(0,F16-L16),IF(LEN(L16)=0,"x",L16))</f>
        <v>1.041666666666663E-2</v>
      </c>
      <c r="O16" s="70" t="str">
        <f>IF(COUNT(M16:N16)=2,IF(F16-L16&gt;0,"PA","OK 1"),"TA "&amp;IF(LEN(K16)=1,K16,IF(LEN(L16)=1,L16,IF(K16=L16,RIGHT("x"&amp;K16),0))))</f>
        <v>PA</v>
      </c>
      <c r="P16" s="49"/>
      <c r="Q16" s="93" t="s">
        <v>256</v>
      </c>
      <c r="R16" s="1" t="s">
        <v>280</v>
      </c>
    </row>
    <row r="17" spans="2:18">
      <c r="B17" s="68" t="s">
        <v>27</v>
      </c>
      <c r="C17" s="68" t="s">
        <v>28</v>
      </c>
      <c r="D17" s="69" t="s">
        <v>21</v>
      </c>
      <c r="E17" s="72">
        <v>0.41666666666666669</v>
      </c>
      <c r="F17" s="72">
        <v>0.75</v>
      </c>
      <c r="G17" s="78" t="s">
        <v>38</v>
      </c>
      <c r="H17" s="78" t="s">
        <v>39</v>
      </c>
      <c r="I17" s="89"/>
      <c r="J17" s="89"/>
      <c r="K17" s="82" t="s">
        <v>38</v>
      </c>
      <c r="L17" s="82" t="s">
        <v>39</v>
      </c>
      <c r="M17" s="74">
        <f>IF(LEN(K17)&gt;4,MAX(0,K17-E17),IF(LEN(K17)=0,"x",K17))</f>
        <v>0</v>
      </c>
      <c r="N17" s="74">
        <f>IF(LEN(L17)&gt;4,MAX(0,F17-L17),IF(LEN(L17)=0,"x",L17))</f>
        <v>0</v>
      </c>
      <c r="O17" s="70" t="str">
        <f>IF(COUNT(M17:N17)=2,IF(F17-L17&gt;0,"PA","OK 1"),"TA "&amp;IF(LEN(K17)=1,K17,IF(LEN(L17)=1,L17,IF(K17=L17,RIGHT("x"&amp;K17),0))))</f>
        <v>OK 1</v>
      </c>
      <c r="P17" s="49"/>
      <c r="Q17" s="93" t="s">
        <v>185</v>
      </c>
      <c r="R17" s="91" t="s">
        <v>281</v>
      </c>
    </row>
    <row r="18" spans="2:18">
      <c r="B18" s="68" t="s">
        <v>42</v>
      </c>
      <c r="C18" s="68" t="s">
        <v>43</v>
      </c>
      <c r="D18" s="69" t="s">
        <v>11</v>
      </c>
      <c r="E18" s="72">
        <v>0.41666666666666669</v>
      </c>
      <c r="F18" s="72">
        <v>0.75</v>
      </c>
      <c r="G18" s="78" t="s">
        <v>12</v>
      </c>
      <c r="H18" s="78" t="s">
        <v>13</v>
      </c>
      <c r="I18" s="89"/>
      <c r="J18" s="89"/>
      <c r="K18" s="82" t="s">
        <v>12</v>
      </c>
      <c r="L18" s="82" t="s">
        <v>13</v>
      </c>
      <c r="M18" s="74">
        <f>IF(LEN(K18)&gt;4,MAX(0,K18-E18),IF(LEN(K18)=0,"x",K18))</f>
        <v>0</v>
      </c>
      <c r="N18" s="74">
        <f>IF(LEN(L18)&gt;4,MAX(0,F18-L18),IF(LEN(L18)=0,"x",L18))</f>
        <v>2.083333333333337E-2</v>
      </c>
      <c r="O18" s="70" t="str">
        <f>IF(COUNT(M18:N18)=2,IF(F18-L18&gt;0,"PA","OK 1"),"TA "&amp;IF(LEN(K18)=1,K18,IF(LEN(L18)=1,L18,IF(K18=L18,RIGHT("x"&amp;K18),0))))</f>
        <v>PA</v>
      </c>
      <c r="P18" s="49"/>
      <c r="Q18" s="93" t="s">
        <v>148</v>
      </c>
      <c r="R18" s="1" t="s">
        <v>282</v>
      </c>
    </row>
    <row r="19" spans="2:18">
      <c r="B19" s="68" t="s">
        <v>42</v>
      </c>
      <c r="C19" s="68" t="s">
        <v>43</v>
      </c>
      <c r="D19" s="69" t="s">
        <v>14</v>
      </c>
      <c r="E19" s="72">
        <v>0.41666666666666669</v>
      </c>
      <c r="F19" s="72">
        <v>0.75</v>
      </c>
      <c r="G19" s="78" t="s">
        <v>12</v>
      </c>
      <c r="H19" s="78" t="s">
        <v>13</v>
      </c>
      <c r="I19" s="89"/>
      <c r="J19" s="89"/>
      <c r="K19" s="82" t="s">
        <v>12</v>
      </c>
      <c r="L19" s="82" t="s">
        <v>13</v>
      </c>
      <c r="M19" s="74">
        <f>IF(LEN(K19)&gt;4,MAX(0,K19-E19),IF(LEN(K19)=0,"x",K19))</f>
        <v>0</v>
      </c>
      <c r="N19" s="74">
        <f>IF(LEN(L19)&gt;4,MAX(0,F19-L19),IF(LEN(L19)=0,"x",L19))</f>
        <v>2.083333333333337E-2</v>
      </c>
      <c r="O19" s="70" t="str">
        <f>IF(COUNT(M19:N19)=2,IF(F19-L19&gt;0,"PA","OK 1"),"TA "&amp;IF(LEN(K19)=1,K19,IF(LEN(L19)=1,L19,IF(K19=L19,RIGHT("x"&amp;K19),0))))</f>
        <v>PA</v>
      </c>
      <c r="P19" s="49"/>
      <c r="Q19" s="92" t="s">
        <v>257</v>
      </c>
      <c r="R19" s="1" t="s">
        <v>283</v>
      </c>
    </row>
    <row r="20" spans="2:18">
      <c r="B20" s="68" t="s">
        <v>42</v>
      </c>
      <c r="C20" s="68" t="s">
        <v>43</v>
      </c>
      <c r="D20" s="69" t="s">
        <v>15</v>
      </c>
      <c r="E20" s="72">
        <v>0.41666666666666669</v>
      </c>
      <c r="F20" s="72">
        <v>0.75</v>
      </c>
      <c r="G20" s="78" t="s">
        <v>44</v>
      </c>
      <c r="H20" s="78" t="s">
        <v>45</v>
      </c>
      <c r="I20" s="89"/>
      <c r="J20" s="89"/>
      <c r="K20" s="82" t="s">
        <v>44</v>
      </c>
      <c r="L20" s="82" t="s">
        <v>45</v>
      </c>
      <c r="M20" s="74">
        <f>IF(LEN(K20)&gt;4,MAX(0,K20-E20),IF(LEN(K20)=0,"x",K20))</f>
        <v>0</v>
      </c>
      <c r="N20" s="74">
        <f>IF(LEN(L20)&gt;4,MAX(0,F20-L20),IF(LEN(L20)=0,"x",L20))</f>
        <v>9.7916666666666652E-2</v>
      </c>
      <c r="O20" s="70" t="str">
        <f>IF(COUNT(M20:N20)=2,IF(F20-L20&gt;0,"PA","OK 1"),"TA "&amp;IF(LEN(K20)=1,K20,IF(LEN(L20)=1,L20,IF(K20=L20,RIGHT("x"&amp;K20),0))))</f>
        <v>PA</v>
      </c>
      <c r="P20" s="49"/>
      <c r="Q20" s="92" t="s">
        <v>258</v>
      </c>
      <c r="R20" s="1" t="s">
        <v>284</v>
      </c>
    </row>
    <row r="21" spans="2:18">
      <c r="B21" s="68" t="s">
        <v>42</v>
      </c>
      <c r="C21" s="68" t="s">
        <v>43</v>
      </c>
      <c r="D21" s="69" t="s">
        <v>17</v>
      </c>
      <c r="E21" s="72">
        <v>0.41666666666666669</v>
      </c>
      <c r="F21" s="72">
        <v>0.75</v>
      </c>
      <c r="G21" s="78" t="s">
        <v>265</v>
      </c>
      <c r="H21" s="78" t="s">
        <v>224</v>
      </c>
      <c r="I21" s="89"/>
      <c r="J21" s="89"/>
      <c r="K21" s="82" t="s">
        <v>265</v>
      </c>
      <c r="L21" s="82" t="s">
        <v>224</v>
      </c>
      <c r="M21" s="74" t="str">
        <f>IF(LEN(K21)&gt;4,MAX(0,K21-E21),IF(LEN(K21)=0,"x",K21))</f>
        <v>it</v>
      </c>
      <c r="N21" s="74" t="str">
        <f>IF(LEN(L21)&gt;4,MAX(0,F21-L21),IF(LEN(L21)=0,"x",L21))</f>
        <v>IT</v>
      </c>
      <c r="O21" s="70" t="str">
        <f>IF(COUNT(M21:N21)=2,IF(F21-L21&gt;0,"PA","OK 1"),"TA "&amp;IF(LEN(K21)=1,K21,IF(LEN(L21)=1,L21,IF(K21=L21,RIGHT("x"&amp;K21),0))))</f>
        <v>TA t</v>
      </c>
      <c r="P21" s="49"/>
      <c r="Q21" s="92" t="s">
        <v>259</v>
      </c>
      <c r="R21" s="1" t="s">
        <v>285</v>
      </c>
    </row>
    <row r="22" spans="2:18">
      <c r="B22" s="68" t="s">
        <v>42</v>
      </c>
      <c r="C22" s="68" t="s">
        <v>43</v>
      </c>
      <c r="D22" s="69" t="s">
        <v>18</v>
      </c>
      <c r="E22" s="72">
        <v>0.41666666666666669</v>
      </c>
      <c r="F22" s="72">
        <v>0.75</v>
      </c>
      <c r="G22" s="78" t="s">
        <v>257</v>
      </c>
      <c r="H22" s="78" t="s">
        <v>24</v>
      </c>
      <c r="I22" s="89"/>
      <c r="J22" s="89"/>
      <c r="K22" s="82" t="s">
        <v>257</v>
      </c>
      <c r="L22" s="82" t="s">
        <v>24</v>
      </c>
      <c r="M22" s="74" t="str">
        <f>IF(LEN(K22)&gt;4,MAX(0,K22-E22),IF(LEN(K22)=0,"x",K22))</f>
        <v>E</v>
      </c>
      <c r="N22" s="74" t="str">
        <f>IF(LEN(L22)&gt;4,MAX(0,F22-L22),IF(LEN(L22)=0,"x",L22))</f>
        <v>X</v>
      </c>
      <c r="O22" s="70" t="str">
        <f>IF(COUNT(M22:N22)=2,IF(F22-L22&gt;0,"PA","OK 1"),"TA "&amp;IF(LEN(K22)=1,K22,IF(LEN(L22)=1,L22,IF(K22=L22,RIGHT("x"&amp;K22),0))))</f>
        <v>TA E</v>
      </c>
      <c r="P22" s="49"/>
      <c r="Q22" s="94" t="s">
        <v>260</v>
      </c>
      <c r="R22" s="1" t="s">
        <v>286</v>
      </c>
    </row>
    <row r="23" spans="2:18">
      <c r="B23" s="68" t="s">
        <v>42</v>
      </c>
      <c r="C23" s="68" t="s">
        <v>43</v>
      </c>
      <c r="D23" s="69" t="s">
        <v>19</v>
      </c>
      <c r="E23" s="72">
        <v>0.41666666666666669</v>
      </c>
      <c r="F23" s="72">
        <v>0.75</v>
      </c>
      <c r="G23" s="78" t="s">
        <v>258</v>
      </c>
      <c r="H23" s="78" t="s">
        <v>47</v>
      </c>
      <c r="I23" s="89"/>
      <c r="J23" s="89"/>
      <c r="K23" s="82" t="s">
        <v>258</v>
      </c>
      <c r="L23" s="82" t="s">
        <v>47</v>
      </c>
      <c r="M23" s="74" t="str">
        <f>IF(LEN(K23)&gt;4,MAX(0,K23-E23),IF(LEN(K23)=0,"x",K23))</f>
        <v>F</v>
      </c>
      <c r="N23" s="74">
        <f>IF(LEN(L23)&gt;4,MAX(0,F23-L23),IF(LEN(L23)=0,"x",L23))</f>
        <v>8.0555555555555602E-2</v>
      </c>
      <c r="O23" s="70" t="str">
        <f>IF(COUNT(M23:N23)=2,IF(F23-L23&gt;0,"PA","OK 1"),"TA "&amp;IF(LEN(K23)=1,K23,IF(LEN(L23)=1,L23,IF(K23=L23,RIGHT("x"&amp;K23),0))))</f>
        <v>TA F</v>
      </c>
      <c r="P23" s="49"/>
    </row>
    <row r="24" spans="2:18">
      <c r="B24" s="68" t="s">
        <v>42</v>
      </c>
      <c r="C24" s="68" t="s">
        <v>43</v>
      </c>
      <c r="D24" s="69" t="s">
        <v>20</v>
      </c>
      <c r="E24" s="72">
        <v>0.41666666666666669</v>
      </c>
      <c r="F24" s="72">
        <v>0.75</v>
      </c>
      <c r="G24" s="78" t="s">
        <v>259</v>
      </c>
      <c r="H24" s="78" t="s">
        <v>24</v>
      </c>
      <c r="I24" s="89"/>
      <c r="J24" s="89"/>
      <c r="K24" s="82" t="s">
        <v>259</v>
      </c>
      <c r="L24" s="82" t="s">
        <v>24</v>
      </c>
      <c r="M24" s="74" t="str">
        <f>IF(LEN(K24)&gt;4,MAX(0,K24-E24),IF(LEN(K24)=0,"x",K24))</f>
        <v>G</v>
      </c>
      <c r="N24" s="74" t="str">
        <f>IF(LEN(L24)&gt;4,MAX(0,F24-L24),IF(LEN(L24)=0,"x",L24))</f>
        <v>X</v>
      </c>
      <c r="O24" s="70" t="str">
        <f>IF(COUNT(M24:N24)=2,IF(F24-L24&gt;0,"PA","OK 1"),"TA "&amp;IF(LEN(K24)=1,K24,IF(LEN(L24)=1,L24,IF(K24=L24,RIGHT("x"&amp;K24),0))))</f>
        <v>TA G</v>
      </c>
      <c r="P24" s="49"/>
    </row>
    <row r="25" spans="2:18">
      <c r="B25" s="68" t="s">
        <v>51</v>
      </c>
      <c r="C25" s="68" t="s">
        <v>52</v>
      </c>
      <c r="D25" s="69" t="s">
        <v>11</v>
      </c>
      <c r="E25" s="72">
        <v>0.41666666666666669</v>
      </c>
      <c r="F25" s="72">
        <v>0.75</v>
      </c>
      <c r="G25" s="78" t="s">
        <v>260</v>
      </c>
      <c r="H25" s="78" t="s">
        <v>31</v>
      </c>
      <c r="I25" s="89"/>
      <c r="J25" s="89"/>
      <c r="K25" s="82" t="s">
        <v>260</v>
      </c>
      <c r="L25" s="82" t="s">
        <v>31</v>
      </c>
      <c r="M25" s="74" t="str">
        <f>IF(LEN(K25)&gt;4,MAX(0,K25-E25),IF(LEN(K25)=0,"x",K25))</f>
        <v>H</v>
      </c>
      <c r="N25" s="74">
        <f>IF(LEN(L25)&gt;4,MAX(0,F25-L25),IF(LEN(L25)=0,"x",L25))</f>
        <v>8.4027777777777812E-2</v>
      </c>
      <c r="O25" s="70" t="str">
        <f>IF(COUNT(M25:N25)=2,IF(F25-L25&gt;0,"PA","OK 1"),"TA "&amp;IF(LEN(K25)=1,K25,IF(LEN(L25)=1,L25,IF(K25=L25,RIGHT("x"&amp;K25),0))))</f>
        <v>TA H</v>
      </c>
      <c r="P25" s="49"/>
    </row>
    <row r="26" spans="2:18">
      <c r="B26" s="68" t="s">
        <v>51</v>
      </c>
      <c r="C26" s="68" t="s">
        <v>52</v>
      </c>
      <c r="D26" s="69" t="s">
        <v>14</v>
      </c>
      <c r="E26" s="72">
        <v>0.41666666666666669</v>
      </c>
      <c r="F26" s="72">
        <v>0.75</v>
      </c>
      <c r="G26" s="78" t="s">
        <v>255</v>
      </c>
      <c r="H26" s="78" t="s">
        <v>13</v>
      </c>
      <c r="I26" s="89"/>
      <c r="J26" s="89"/>
      <c r="K26" s="82" t="s">
        <v>255</v>
      </c>
      <c r="L26" s="82" t="s">
        <v>13</v>
      </c>
      <c r="M26" s="74" t="str">
        <f>IF(LEN(K26)&gt;4,MAX(0,K26-E26),IF(LEN(K26)=0,"x",K26))</f>
        <v>I</v>
      </c>
      <c r="N26" s="74">
        <f>IF(LEN(L26)&gt;4,MAX(0,F26-L26),IF(LEN(L26)=0,"x",L26))</f>
        <v>2.083333333333337E-2</v>
      </c>
      <c r="O26" s="70" t="str">
        <f>IF(COUNT(M26:N26)=2,IF(F26-L26&gt;0,"PA","OK 1"),"TA "&amp;IF(LEN(K26)=1,K26,IF(LEN(L26)=1,L26,IF(K26=L26,RIGHT("x"&amp;K26),0))))</f>
        <v>TA I</v>
      </c>
      <c r="P26" s="49"/>
    </row>
    <row r="27" spans="2:18">
      <c r="B27" s="68" t="s">
        <v>51</v>
      </c>
      <c r="C27" s="68" t="s">
        <v>52</v>
      </c>
      <c r="D27" s="69" t="s">
        <v>15</v>
      </c>
      <c r="E27" s="72">
        <v>0.41666666666666669</v>
      </c>
      <c r="F27" s="72">
        <v>0.75</v>
      </c>
      <c r="G27" s="78" t="s">
        <v>261</v>
      </c>
      <c r="H27" s="78" t="s">
        <v>13</v>
      </c>
      <c r="I27" s="89"/>
      <c r="J27" s="89"/>
      <c r="K27" s="82" t="s">
        <v>261</v>
      </c>
      <c r="L27" s="82" t="s">
        <v>13</v>
      </c>
      <c r="M27" s="74" t="str">
        <f>IF(LEN(K27)&gt;4,MAX(0,K27-E27),IF(LEN(K27)=0,"x",K27))</f>
        <v>J</v>
      </c>
      <c r="N27" s="74">
        <f>IF(LEN(L27)&gt;4,MAX(0,F27-L27),IF(LEN(L27)=0,"x",L27))</f>
        <v>2.083333333333337E-2</v>
      </c>
      <c r="O27" s="70" t="str">
        <f>IF(COUNT(M27:N27)=2,IF(F27-L27&gt;0,"PA","OK 1"),"TA "&amp;IF(LEN(K27)=1,K27,IF(LEN(L27)=1,L27,IF(K27=L27,RIGHT("x"&amp;K27),0))))</f>
        <v>TA J</v>
      </c>
      <c r="P27" s="49"/>
    </row>
    <row r="28" spans="2:18">
      <c r="B28" s="68" t="s">
        <v>51</v>
      </c>
      <c r="C28" s="68" t="s">
        <v>52</v>
      </c>
      <c r="D28" s="69" t="s">
        <v>17</v>
      </c>
      <c r="E28" s="72">
        <v>0.41666666666666669</v>
      </c>
      <c r="F28" s="72">
        <v>0.75</v>
      </c>
      <c r="G28" s="78" t="s">
        <v>262</v>
      </c>
      <c r="H28" s="78" t="s">
        <v>13</v>
      </c>
      <c r="I28" s="89"/>
      <c r="J28" s="89"/>
      <c r="K28" s="82" t="s">
        <v>262</v>
      </c>
      <c r="L28" s="82" t="s">
        <v>13</v>
      </c>
      <c r="M28" s="74" t="str">
        <f>IF(LEN(K28)&gt;4,MAX(0,K28-E28),IF(LEN(K28)=0,"x",K28))</f>
        <v>K</v>
      </c>
      <c r="N28" s="74">
        <f>IF(LEN(L28)&gt;4,MAX(0,F28-L28),IF(LEN(L28)=0,"x",L28))</f>
        <v>2.083333333333337E-2</v>
      </c>
      <c r="O28" s="70" t="str">
        <f>IF(COUNT(M28:N28)=2,IF(F28-L28&gt;0,"PA","OK 1"),"TA "&amp;IF(LEN(K28)=1,K28,IF(LEN(L28)=1,L28,IF(K28=L28,RIGHT("x"&amp;K28),0))))</f>
        <v>TA K</v>
      </c>
      <c r="P28" s="49"/>
    </row>
    <row r="29" spans="2:18">
      <c r="B29" s="68" t="s">
        <v>51</v>
      </c>
      <c r="C29" s="68" t="s">
        <v>52</v>
      </c>
      <c r="D29" s="69" t="s">
        <v>18</v>
      </c>
      <c r="E29" s="72">
        <v>0.41666666666666669</v>
      </c>
      <c r="F29" s="72">
        <v>0.75</v>
      </c>
      <c r="G29" s="78" t="s">
        <v>24</v>
      </c>
      <c r="H29" s="78" t="s">
        <v>53</v>
      </c>
      <c r="I29" s="89"/>
      <c r="J29" s="89"/>
      <c r="K29" s="82" t="s">
        <v>24</v>
      </c>
      <c r="L29" s="82" t="s">
        <v>53</v>
      </c>
      <c r="M29" s="74" t="str">
        <f>IF(LEN(K29)&gt;4,MAX(0,K29-E29),IF(LEN(K29)=0,"x",K29))</f>
        <v>X</v>
      </c>
      <c r="N29" s="74">
        <f>IF(LEN(L29)&gt;4,MAX(0,F29-L29),IF(LEN(L29)=0,"x",L29))</f>
        <v>0.1743055555555556</v>
      </c>
      <c r="O29" s="70" t="str">
        <f>IF(COUNT(M29:N29)=2,IF(F29-L29&gt;0,"PA","OK 1"),"TA "&amp;IF(LEN(K29)=1,K29,IF(LEN(L29)=1,L29,IF(K29=L29,RIGHT("x"&amp;K29),0))))</f>
        <v>TA X</v>
      </c>
      <c r="P29" s="49"/>
    </row>
    <row r="30" spans="2:18">
      <c r="B30" s="68" t="s">
        <v>51</v>
      </c>
      <c r="C30" s="68" t="s">
        <v>52</v>
      </c>
      <c r="D30" s="69" t="s">
        <v>19</v>
      </c>
      <c r="E30" s="72">
        <v>0.41666666666666669</v>
      </c>
      <c r="F30" s="72">
        <v>0.75</v>
      </c>
      <c r="G30" s="78" t="s">
        <v>12</v>
      </c>
      <c r="H30" s="78" t="s">
        <v>13</v>
      </c>
      <c r="I30" s="89"/>
      <c r="J30" s="89"/>
      <c r="K30" s="82" t="s">
        <v>12</v>
      </c>
      <c r="L30" s="82" t="s">
        <v>13</v>
      </c>
      <c r="M30" s="74">
        <f>IF(LEN(K30)&gt;4,MAX(0,K30-E30),IF(LEN(K30)=0,"x",K30))</f>
        <v>0</v>
      </c>
      <c r="N30" s="74">
        <f>IF(LEN(L30)&gt;4,MAX(0,F30-L30),IF(LEN(L30)=0,"x",L30))</f>
        <v>2.083333333333337E-2</v>
      </c>
      <c r="O30" s="70" t="str">
        <f>IF(COUNT(M30:N30)=2,IF(F30-L30&gt;0,"PA","OK 1"),"TA "&amp;IF(LEN(K30)=1,K30,IF(LEN(L30)=1,L30,IF(K30=L30,RIGHT("x"&amp;K30),0))))</f>
        <v>PA</v>
      </c>
      <c r="P30" s="49"/>
    </row>
    <row r="31" spans="2:18">
      <c r="B31" s="68" t="s">
        <v>51</v>
      </c>
      <c r="C31" s="68" t="s">
        <v>52</v>
      </c>
      <c r="D31" s="69" t="s">
        <v>20</v>
      </c>
      <c r="E31" s="72">
        <v>0.41666666666666669</v>
      </c>
      <c r="F31" s="72">
        <v>0.75</v>
      </c>
      <c r="G31" s="78" t="s">
        <v>12</v>
      </c>
      <c r="H31" s="78" t="s">
        <v>13</v>
      </c>
      <c r="I31" s="89"/>
      <c r="J31" s="89"/>
      <c r="K31" s="82" t="s">
        <v>12</v>
      </c>
      <c r="L31" s="82" t="s">
        <v>13</v>
      </c>
      <c r="M31" s="74">
        <f>IF(LEN(K31)&gt;4,MAX(0,K31-E31),IF(LEN(K31)=0,"x",K31))</f>
        <v>0</v>
      </c>
      <c r="N31" s="74">
        <f>IF(LEN(L31)&gt;4,MAX(0,F31-L31),IF(LEN(L31)=0,"x",L31))</f>
        <v>2.083333333333337E-2</v>
      </c>
      <c r="O31" s="70" t="str">
        <f>IF(COUNT(M31:N31)=2,IF(F31-L31&gt;0,"PA","OK 1"),"TA "&amp;IF(LEN(K31)=1,K31,IF(LEN(L31)=1,L31,IF(K31=L31,RIGHT("x"&amp;K31),0))))</f>
        <v>PA</v>
      </c>
      <c r="P31" s="49"/>
    </row>
    <row r="32" spans="2:18">
      <c r="B32" s="68" t="s">
        <v>51</v>
      </c>
      <c r="C32" s="68" t="s">
        <v>52</v>
      </c>
      <c r="D32" s="69" t="s">
        <v>21</v>
      </c>
      <c r="E32" s="72">
        <v>0.41666666666666669</v>
      </c>
      <c r="F32" s="72">
        <v>0.75</v>
      </c>
      <c r="G32" s="78" t="s">
        <v>12</v>
      </c>
      <c r="H32" s="78" t="s">
        <v>13</v>
      </c>
      <c r="I32" s="89"/>
      <c r="J32" s="89"/>
      <c r="K32" s="82" t="s">
        <v>12</v>
      </c>
      <c r="L32" s="82" t="s">
        <v>13</v>
      </c>
      <c r="M32" s="74">
        <f>IF(LEN(K32)&gt;4,MAX(0,K32-E32),IF(LEN(K32)=0,"x",K32))</f>
        <v>0</v>
      </c>
      <c r="N32" s="74">
        <f>IF(LEN(L32)&gt;4,MAX(0,F32-L32),IF(LEN(L32)=0,"x",L32))</f>
        <v>2.083333333333337E-2</v>
      </c>
      <c r="O32" s="70" t="str">
        <f>IF(COUNT(M32:N32)=2,IF(F32-L32&gt;0,"PA","OK 1"),"TA "&amp;IF(LEN(K32)=1,K32,IF(LEN(L32)=1,L32,IF(K32=L32,RIGHT("x"&amp;K32),0))))</f>
        <v>PA</v>
      </c>
      <c r="P32" s="49"/>
    </row>
    <row r="33" spans="2:16">
      <c r="B33" s="68" t="s">
        <v>54</v>
      </c>
      <c r="C33" s="68" t="s">
        <v>55</v>
      </c>
      <c r="D33" s="69" t="s">
        <v>11</v>
      </c>
      <c r="E33" s="72">
        <v>0.41666666666666669</v>
      </c>
      <c r="F33" s="72">
        <v>0.75</v>
      </c>
      <c r="G33" s="78" t="s">
        <v>29</v>
      </c>
      <c r="H33" s="78" t="s">
        <v>56</v>
      </c>
      <c r="I33" s="89"/>
      <c r="J33" s="89"/>
      <c r="K33" s="82" t="s">
        <v>29</v>
      </c>
      <c r="L33" s="82" t="s">
        <v>56</v>
      </c>
      <c r="M33" s="74" t="str">
        <f>IF(LEN(K33)&gt;4,MAX(0,K33-E33),IF(LEN(K33)=0,"x",K33))</f>
        <v>S</v>
      </c>
      <c r="N33" s="74">
        <f>IF(LEN(L33)&gt;4,MAX(0,F33-L33),IF(LEN(L33)=0,"x",L33))</f>
        <v>0.13888888888888895</v>
      </c>
      <c r="O33" s="70" t="str">
        <f>IF(COUNT(M33:N33)=2,IF(F33-L33&gt;0,"PA","OK 1"),"TA "&amp;IF(LEN(K33)=1,K33,IF(LEN(L33)=1,L33,IF(K33=L33,RIGHT("x"&amp;K33),0))))</f>
        <v>TA S</v>
      </c>
      <c r="P33" s="49"/>
    </row>
    <row r="34" spans="2:16">
      <c r="B34" s="68" t="s">
        <v>54</v>
      </c>
      <c r="C34" s="68" t="s">
        <v>55</v>
      </c>
      <c r="D34" s="69" t="s">
        <v>14</v>
      </c>
      <c r="E34" s="72">
        <v>0.41666666666666669</v>
      </c>
      <c r="F34" s="72">
        <v>0.75</v>
      </c>
      <c r="G34" s="78" t="s">
        <v>29</v>
      </c>
      <c r="H34" s="78" t="s">
        <v>23</v>
      </c>
      <c r="I34" s="89"/>
      <c r="J34" s="89"/>
      <c r="K34" s="82" t="s">
        <v>29</v>
      </c>
      <c r="L34" s="82" t="s">
        <v>23</v>
      </c>
      <c r="M34" s="74" t="str">
        <f>IF(LEN(K34)&gt;4,MAX(0,K34-E34),IF(LEN(K34)=0,"x",K34))</f>
        <v>S</v>
      </c>
      <c r="N34" s="74" t="str">
        <f>IF(LEN(L34)&gt;4,MAX(0,F34-L34),IF(LEN(L34)=0,"x",L34))</f>
        <v>x</v>
      </c>
      <c r="O34" s="70" t="str">
        <f>IF(COUNT(M34:N34)=2,IF(F34-L34&gt;0,"PA","OK 1"),"TA "&amp;IF(LEN(K34)=1,K34,IF(LEN(L34)=1,L34,IF(K34=L34,RIGHT("x"&amp;K34),0))))</f>
        <v>TA S</v>
      </c>
      <c r="P34" s="49"/>
    </row>
    <row r="35" spans="2:16">
      <c r="B35" s="68" t="s">
        <v>54</v>
      </c>
      <c r="C35" s="68" t="s">
        <v>55</v>
      </c>
      <c r="D35" s="69" t="s">
        <v>15</v>
      </c>
      <c r="E35" s="72">
        <v>0.41666666666666669</v>
      </c>
      <c r="F35" s="72">
        <v>0.75</v>
      </c>
      <c r="G35" s="78" t="s">
        <v>29</v>
      </c>
      <c r="H35" s="78" t="s">
        <v>23</v>
      </c>
      <c r="I35" s="89"/>
      <c r="J35" s="89"/>
      <c r="K35" s="82" t="s">
        <v>29</v>
      </c>
      <c r="L35" s="82" t="s">
        <v>23</v>
      </c>
      <c r="M35" s="74" t="str">
        <f>IF(LEN(K35)&gt;4,MAX(0,K35-E35),IF(LEN(K35)=0,"x",K35))</f>
        <v>S</v>
      </c>
      <c r="N35" s="74" t="str">
        <f>IF(LEN(L35)&gt;4,MAX(0,F35-L35),IF(LEN(L35)=0,"x",L35))</f>
        <v>x</v>
      </c>
      <c r="O35" s="70" t="str">
        <f>IF(COUNT(M35:N35)=2,IF(F35-L35&gt;0,"PA","OK 1"),"TA "&amp;IF(LEN(K35)=1,K35,IF(LEN(L35)=1,L35,IF(K35=L35,RIGHT("x"&amp;K35),0))))</f>
        <v>TA S</v>
      </c>
      <c r="P35" s="49"/>
    </row>
    <row r="36" spans="2:16">
      <c r="B36" s="68" t="s">
        <v>54</v>
      </c>
      <c r="C36" s="68" t="s">
        <v>55</v>
      </c>
      <c r="D36" s="69" t="s">
        <v>17</v>
      </c>
      <c r="E36" s="72">
        <v>0.41666666666666669</v>
      </c>
      <c r="F36" s="72">
        <v>0.75</v>
      </c>
      <c r="G36" s="78" t="s">
        <v>29</v>
      </c>
      <c r="H36" s="78" t="s">
        <v>23</v>
      </c>
      <c r="I36" s="89"/>
      <c r="J36" s="89"/>
      <c r="K36" s="82" t="s">
        <v>29</v>
      </c>
      <c r="L36" s="82" t="s">
        <v>23</v>
      </c>
      <c r="M36" s="74" t="str">
        <f>IF(LEN(K36)&gt;4,MAX(0,K36-E36),IF(LEN(K36)=0,"x",K36))</f>
        <v>S</v>
      </c>
      <c r="N36" s="74" t="str">
        <f>IF(LEN(L36)&gt;4,MAX(0,F36-L36),IF(LEN(L36)=0,"x",L36))</f>
        <v>x</v>
      </c>
      <c r="O36" s="70" t="str">
        <f>IF(COUNT(M36:N36)=2,IF(F36-L36&gt;0,"PA","OK 1"),"TA "&amp;IF(LEN(K36)=1,K36,IF(LEN(L36)=1,L36,IF(K36=L36,RIGHT("x"&amp;K36),0))))</f>
        <v>TA S</v>
      </c>
      <c r="P36" s="49"/>
    </row>
    <row r="37" spans="2:16">
      <c r="B37" s="68" t="s">
        <v>54</v>
      </c>
      <c r="C37" s="68" t="s">
        <v>55</v>
      </c>
      <c r="D37" s="69" t="s">
        <v>18</v>
      </c>
      <c r="E37" s="72">
        <v>0.41666666666666669</v>
      </c>
      <c r="F37" s="72">
        <v>0.75</v>
      </c>
      <c r="G37" s="78" t="s">
        <v>29</v>
      </c>
      <c r="H37" s="78" t="s">
        <v>23</v>
      </c>
      <c r="I37" s="89"/>
      <c r="J37" s="89"/>
      <c r="K37" s="82" t="s">
        <v>29</v>
      </c>
      <c r="L37" s="82" t="s">
        <v>23</v>
      </c>
      <c r="M37" s="74" t="str">
        <f>IF(LEN(K37)&gt;4,MAX(0,K37-E37),IF(LEN(K37)=0,"x",K37))</f>
        <v>S</v>
      </c>
      <c r="N37" s="74" t="str">
        <f>IF(LEN(L37)&gt;4,MAX(0,F37-L37),IF(LEN(L37)=0,"x",L37))</f>
        <v>x</v>
      </c>
      <c r="O37" s="70" t="str">
        <f>IF(COUNT(M37:N37)=2,IF(F37-L37&gt;0,"PA","OK 1"),"TA "&amp;IF(LEN(K37)=1,K37,IF(LEN(L37)=1,L37,IF(K37=L37,RIGHT("x"&amp;K37),0))))</f>
        <v>TA S</v>
      </c>
      <c r="P37" s="49"/>
    </row>
    <row r="38" spans="2:16">
      <c r="B38" s="68" t="s">
        <v>54</v>
      </c>
      <c r="C38" s="68" t="s">
        <v>55</v>
      </c>
      <c r="D38" s="69" t="s">
        <v>19</v>
      </c>
      <c r="E38" s="72">
        <v>0.41666666666666669</v>
      </c>
      <c r="F38" s="72">
        <v>0.75</v>
      </c>
      <c r="G38" s="78" t="s">
        <v>29</v>
      </c>
      <c r="H38" s="78" t="s">
        <v>23</v>
      </c>
      <c r="I38" s="89"/>
      <c r="J38" s="89"/>
      <c r="K38" s="82" t="s">
        <v>29</v>
      </c>
      <c r="L38" s="82" t="s">
        <v>23</v>
      </c>
      <c r="M38" s="74" t="str">
        <f>IF(LEN(K38)&gt;4,MAX(0,K38-E38),IF(LEN(K38)=0,"x",K38))</f>
        <v>S</v>
      </c>
      <c r="N38" s="74" t="str">
        <f>IF(LEN(L38)&gt;4,MAX(0,F38-L38),IF(LEN(L38)=0,"x",L38))</f>
        <v>x</v>
      </c>
      <c r="O38" s="70" t="str">
        <f>IF(COUNT(M38:N38)=2,IF(F38-L38&gt;0,"PA","OK 1"),"TA "&amp;IF(LEN(K38)=1,K38,IF(LEN(L38)=1,L38,IF(K38=L38,RIGHT("x"&amp;K38),0))))</f>
        <v>TA S</v>
      </c>
      <c r="P38" s="49"/>
    </row>
    <row r="39" spans="2:16">
      <c r="B39" s="68" t="s">
        <v>54</v>
      </c>
      <c r="C39" s="68" t="s">
        <v>55</v>
      </c>
      <c r="D39" s="69" t="s">
        <v>20</v>
      </c>
      <c r="E39" s="72">
        <v>0.41666666666666669</v>
      </c>
      <c r="F39" s="72">
        <v>0.75</v>
      </c>
      <c r="G39" s="78" t="s">
        <v>29</v>
      </c>
      <c r="H39" s="78" t="s">
        <v>23</v>
      </c>
      <c r="I39" s="89"/>
      <c r="J39" s="89"/>
      <c r="K39" s="82" t="s">
        <v>29</v>
      </c>
      <c r="L39" s="82" t="s">
        <v>23</v>
      </c>
      <c r="M39" s="74" t="str">
        <f>IF(LEN(K39)&gt;4,MAX(0,K39-E39),IF(LEN(K39)=0,"x",K39))</f>
        <v>S</v>
      </c>
      <c r="N39" s="74" t="str">
        <f>IF(LEN(L39)&gt;4,MAX(0,F39-L39),IF(LEN(L39)=0,"x",L39))</f>
        <v>x</v>
      </c>
      <c r="O39" s="70" t="str">
        <f>IF(COUNT(M39:N39)=2,IF(F39-L39&gt;0,"PA","OK 1"),"TA "&amp;IF(LEN(K39)=1,K39,IF(LEN(L39)=1,L39,IF(K39=L39,RIGHT("x"&amp;K39),0))))</f>
        <v>TA S</v>
      </c>
      <c r="P39" s="49"/>
    </row>
    <row r="40" spans="2:16">
      <c r="B40" s="68" t="s">
        <v>54</v>
      </c>
      <c r="C40" s="68" t="s">
        <v>55</v>
      </c>
      <c r="D40" s="69" t="s">
        <v>21</v>
      </c>
      <c r="E40" s="72">
        <v>0.41666666666666669</v>
      </c>
      <c r="F40" s="72">
        <v>0.75</v>
      </c>
      <c r="G40" s="78" t="s">
        <v>29</v>
      </c>
      <c r="H40" s="78" t="s">
        <v>23</v>
      </c>
      <c r="I40" s="89"/>
      <c r="J40" s="89"/>
      <c r="K40" s="82" t="s">
        <v>29</v>
      </c>
      <c r="L40" s="82" t="s">
        <v>23</v>
      </c>
      <c r="M40" s="74" t="str">
        <f>IF(LEN(K40)&gt;4,MAX(0,K40-E40),IF(LEN(K40)=0,"x",K40))</f>
        <v>S</v>
      </c>
      <c r="N40" s="74" t="str">
        <f>IF(LEN(L40)&gt;4,MAX(0,F40-L40),IF(LEN(L40)=0,"x",L40))</f>
        <v>x</v>
      </c>
      <c r="O40" s="70" t="str">
        <f>IF(COUNT(M40:N40)=2,IF(F40-L40&gt;0,"PA","OK 1"),"TA "&amp;IF(LEN(K40)=1,K40,IF(LEN(L40)=1,L40,IF(K40=L40,RIGHT("x"&amp;K40),0))))</f>
        <v>TA S</v>
      </c>
      <c r="P40" s="49"/>
    </row>
    <row r="41" spans="2:16">
      <c r="B41" s="68" t="s">
        <v>58</v>
      </c>
      <c r="C41" s="68" t="s">
        <v>59</v>
      </c>
      <c r="D41" s="69" t="s">
        <v>11</v>
      </c>
      <c r="E41" s="72">
        <v>0.41666666666666669</v>
      </c>
      <c r="F41" s="72">
        <v>0.75</v>
      </c>
      <c r="G41" s="78" t="s">
        <v>60</v>
      </c>
      <c r="H41" s="78" t="s">
        <v>61</v>
      </c>
      <c r="I41" s="89"/>
      <c r="J41" s="89"/>
      <c r="K41" s="82" t="s">
        <v>60</v>
      </c>
      <c r="L41" s="82" t="s">
        <v>61</v>
      </c>
      <c r="M41" s="74">
        <f>IF(LEN(K41)&gt;4,MAX(0,K41-E41),IF(LEN(K41)=0,"x",K41))</f>
        <v>0</v>
      </c>
      <c r="N41" s="74">
        <f>IF(LEN(L41)&gt;4,MAX(0,F41-L41),IF(LEN(L41)=0,"x",L41))</f>
        <v>2.0138888888888928E-2</v>
      </c>
      <c r="O41" s="70" t="str">
        <f>IF(COUNT(M41:N41)=2,IF(F41-L41&gt;0,"PA","OK 1"),"TA "&amp;IF(LEN(K41)=1,K41,IF(LEN(L41)=1,L41,IF(K41=L41,RIGHT("x"&amp;K41),0))))</f>
        <v>PA</v>
      </c>
      <c r="P41" s="49"/>
    </row>
    <row r="42" spans="2:16">
      <c r="B42" s="68" t="s">
        <v>58</v>
      </c>
      <c r="C42" s="68" t="s">
        <v>59</v>
      </c>
      <c r="D42" s="69" t="s">
        <v>14</v>
      </c>
      <c r="E42" s="72">
        <v>0.41666666666666669</v>
      </c>
      <c r="F42" s="72">
        <v>0.75</v>
      </c>
      <c r="G42" s="78" t="s">
        <v>62</v>
      </c>
      <c r="H42" s="78" t="s">
        <v>63</v>
      </c>
      <c r="I42" s="89"/>
      <c r="J42" s="89"/>
      <c r="K42" s="82" t="s">
        <v>62</v>
      </c>
      <c r="L42" s="82" t="s">
        <v>63</v>
      </c>
      <c r="M42" s="74">
        <f>IF(LEN(K42)&gt;4,MAX(0,K42-E42),IF(LEN(K42)=0,"x",K42))</f>
        <v>6.9444444444444198E-4</v>
      </c>
      <c r="N42" s="74">
        <f>IF(LEN(L42)&gt;4,MAX(0,F42-L42),IF(LEN(L42)=0,"x",L42))</f>
        <v>8.1249999999999933E-2</v>
      </c>
      <c r="O42" s="70" t="str">
        <f>IF(COUNT(M42:N42)=2,IF(F42-L42&gt;0,"PA","OK 1"),"TA "&amp;IF(LEN(K42)=1,K42,IF(LEN(L42)=1,L42,IF(K42=L42,RIGHT("x"&amp;K42),0))))</f>
        <v>PA</v>
      </c>
      <c r="P42" s="49"/>
    </row>
    <row r="43" spans="2:16">
      <c r="B43" s="68" t="s">
        <v>58</v>
      </c>
      <c r="C43" s="68" t="s">
        <v>59</v>
      </c>
      <c r="D43" s="69" t="s">
        <v>15</v>
      </c>
      <c r="E43" s="72">
        <v>0.41666666666666669</v>
      </c>
      <c r="F43" s="72">
        <v>0.75</v>
      </c>
      <c r="G43" s="78" t="s">
        <v>64</v>
      </c>
      <c r="H43" s="78" t="s">
        <v>65</v>
      </c>
      <c r="I43" s="89"/>
      <c r="J43" s="89"/>
      <c r="K43" s="82" t="s">
        <v>64</v>
      </c>
      <c r="L43" s="82" t="s">
        <v>65</v>
      </c>
      <c r="M43" s="74">
        <f>IF(LEN(K43)&gt;4,MAX(0,K43-E43),IF(LEN(K43)=0,"x",K43))</f>
        <v>0</v>
      </c>
      <c r="N43" s="74">
        <f>IF(LEN(L43)&gt;4,MAX(0,F43-L43),IF(LEN(L43)=0,"x",L43))</f>
        <v>8.1944444444444375E-2</v>
      </c>
      <c r="O43" s="70" t="str">
        <f>IF(COUNT(M43:N43)=2,IF(F43-L43&gt;0,"PA","OK 1"),"TA "&amp;IF(LEN(K43)=1,K43,IF(LEN(L43)=1,L43,IF(K43=L43,RIGHT("x"&amp;K43),0))))</f>
        <v>PA</v>
      </c>
      <c r="P43" s="49"/>
    </row>
    <row r="44" spans="2:16">
      <c r="B44" s="68" t="s">
        <v>58</v>
      </c>
      <c r="C44" s="68" t="s">
        <v>59</v>
      </c>
      <c r="D44" s="69" t="s">
        <v>17</v>
      </c>
      <c r="E44" s="72">
        <v>0.41666666666666669</v>
      </c>
      <c r="F44" s="72">
        <v>0.75</v>
      </c>
      <c r="G44" s="78" t="s">
        <v>66</v>
      </c>
      <c r="H44" s="78" t="s">
        <v>67</v>
      </c>
      <c r="I44" s="89"/>
      <c r="J44" s="89"/>
      <c r="K44" s="82" t="s">
        <v>66</v>
      </c>
      <c r="L44" s="82" t="s">
        <v>67</v>
      </c>
      <c r="M44" s="74">
        <f>IF(LEN(K44)&gt;4,MAX(0,K44-E44),IF(LEN(K44)=0,"x",K44))</f>
        <v>0</v>
      </c>
      <c r="N44" s="74">
        <f>IF(LEN(L44)&gt;4,MAX(0,F44-L44),IF(LEN(L44)=0,"x",L44))</f>
        <v>1.5277777777777835E-2</v>
      </c>
      <c r="O44" s="70" t="str">
        <f>IF(COUNT(M44:N44)=2,IF(F44-L44&gt;0,"PA","OK 1"),"TA "&amp;IF(LEN(K44)=1,K44,IF(LEN(L44)=1,L44,IF(K44=L44,RIGHT("x"&amp;K44),0))))</f>
        <v>PA</v>
      </c>
      <c r="P44" s="49"/>
    </row>
    <row r="45" spans="2:16">
      <c r="B45" s="68" t="s">
        <v>58</v>
      </c>
      <c r="C45" s="68" t="s">
        <v>59</v>
      </c>
      <c r="D45" s="69" t="s">
        <v>18</v>
      </c>
      <c r="E45" s="72">
        <v>0.41666666666666669</v>
      </c>
      <c r="F45" s="72">
        <v>0.75</v>
      </c>
      <c r="G45" s="78" t="s">
        <v>68</v>
      </c>
      <c r="H45" s="78" t="s">
        <v>69</v>
      </c>
      <c r="I45" s="89"/>
      <c r="J45" s="89"/>
      <c r="K45" s="82" t="s">
        <v>68</v>
      </c>
      <c r="L45" s="82" t="s">
        <v>69</v>
      </c>
      <c r="M45" s="74">
        <f>IF(LEN(K45)&gt;4,MAX(0,K45-E45),IF(LEN(K45)=0,"x",K45))</f>
        <v>0</v>
      </c>
      <c r="N45" s="74">
        <f>IF(LEN(L45)&gt;4,MAX(0,F45-L45),IF(LEN(L45)=0,"x",L45))</f>
        <v>7.2222222222222299E-2</v>
      </c>
      <c r="O45" s="70" t="str">
        <f>IF(COUNT(M45:N45)=2,IF(F45-L45&gt;0,"PA","OK 1"),"TA "&amp;IF(LEN(K45)=1,K45,IF(LEN(L45)=1,L45,IF(K45=L45,RIGHT("x"&amp;K45),0))))</f>
        <v>PA</v>
      </c>
      <c r="P45" s="49"/>
    </row>
    <row r="46" spans="2:16">
      <c r="B46" s="68" t="s">
        <v>58</v>
      </c>
      <c r="C46" s="68" t="s">
        <v>59</v>
      </c>
      <c r="D46" s="69" t="s">
        <v>19</v>
      </c>
      <c r="E46" s="72">
        <v>0.41666666666666669</v>
      </c>
      <c r="F46" s="72">
        <v>0.75</v>
      </c>
      <c r="G46" s="78" t="s">
        <v>70</v>
      </c>
      <c r="H46" s="78" t="s">
        <v>50</v>
      </c>
      <c r="I46" s="89"/>
      <c r="J46" s="89"/>
      <c r="K46" s="82" t="s">
        <v>70</v>
      </c>
      <c r="L46" s="82" t="s">
        <v>50</v>
      </c>
      <c r="M46" s="74">
        <f>IF(LEN(K46)&gt;4,MAX(0,K46-E46),IF(LEN(K46)=0,"x",K46))</f>
        <v>0</v>
      </c>
      <c r="N46" s="74">
        <f>IF(LEN(L46)&gt;4,MAX(0,F46-L46),IF(LEN(L46)=0,"x",L46))</f>
        <v>6.9444444444445308E-3</v>
      </c>
      <c r="O46" s="70" t="str">
        <f>IF(COUNT(M46:N46)=2,IF(F46-L46&gt;0,"PA","OK 1"),"TA "&amp;IF(LEN(K46)=1,K46,IF(LEN(L46)=1,L46,IF(K46=L46,RIGHT("x"&amp;K46),0))))</f>
        <v>PA</v>
      </c>
      <c r="P46" s="49"/>
    </row>
    <row r="47" spans="2:16">
      <c r="B47" s="68" t="s">
        <v>58</v>
      </c>
      <c r="C47" s="68" t="s">
        <v>59</v>
      </c>
      <c r="D47" s="69" t="s">
        <v>20</v>
      </c>
      <c r="E47" s="72">
        <v>0.41666666666666669</v>
      </c>
      <c r="F47" s="72">
        <v>0.75</v>
      </c>
      <c r="G47" s="78" t="s">
        <v>71</v>
      </c>
      <c r="H47" s="78" t="s">
        <v>72</v>
      </c>
      <c r="I47" s="89"/>
      <c r="J47" s="89"/>
      <c r="K47" s="82" t="s">
        <v>71</v>
      </c>
      <c r="L47" s="82" t="s">
        <v>72</v>
      </c>
      <c r="M47" s="74">
        <f>IF(LEN(K47)&gt;4,MAX(0,K47-E47),IF(LEN(K47)=0,"x",K47))</f>
        <v>0</v>
      </c>
      <c r="N47" s="74">
        <f>IF(LEN(L47)&gt;4,MAX(0,F47-L47),IF(LEN(L47)=0,"x",L47))</f>
        <v>5.902777777777779E-2</v>
      </c>
      <c r="O47" s="70" t="str">
        <f>IF(COUNT(M47:N47)=2,IF(F47-L47&gt;0,"PA","OK 1"),"TA "&amp;IF(LEN(K47)=1,K47,IF(LEN(L47)=1,L47,IF(K47=L47,RIGHT("x"&amp;K47),0))))</f>
        <v>PA</v>
      </c>
      <c r="P47" s="49"/>
    </row>
    <row r="48" spans="2:16">
      <c r="B48" s="68" t="s">
        <v>58</v>
      </c>
      <c r="C48" s="68" t="s">
        <v>59</v>
      </c>
      <c r="D48" s="69" t="s">
        <v>21</v>
      </c>
      <c r="E48" s="72">
        <v>0.41666666666666669</v>
      </c>
      <c r="F48" s="72">
        <v>0.75</v>
      </c>
      <c r="G48" s="78" t="s">
        <v>73</v>
      </c>
      <c r="H48" s="78" t="s">
        <v>25</v>
      </c>
      <c r="I48" s="89"/>
      <c r="J48" s="89"/>
      <c r="K48" s="82" t="s">
        <v>73</v>
      </c>
      <c r="L48" s="82" t="s">
        <v>25</v>
      </c>
      <c r="M48" s="74">
        <f>IF(LEN(K48)&gt;4,MAX(0,K48-E48),IF(LEN(K48)=0,"x",K48))</f>
        <v>0</v>
      </c>
      <c r="N48" s="74">
        <f>IF(LEN(L48)&gt;4,MAX(0,F48-L48),IF(LEN(L48)=0,"x",L48))</f>
        <v>2.2916666666666696E-2</v>
      </c>
      <c r="O48" s="70" t="str">
        <f>IF(COUNT(M48:N48)=2,IF(F48-L48&gt;0,"PA","OK 1"),"TA "&amp;IF(LEN(K48)=1,K48,IF(LEN(L48)=1,L48,IF(K48=L48,RIGHT("x"&amp;K48),0))))</f>
        <v>PA</v>
      </c>
      <c r="P48" s="49"/>
    </row>
    <row r="49" spans="2:16">
      <c r="B49" s="68" t="s">
        <v>76</v>
      </c>
      <c r="C49" s="68" t="s">
        <v>220</v>
      </c>
      <c r="D49" s="69" t="s">
        <v>11</v>
      </c>
      <c r="E49" s="72">
        <v>0.41666666666666669</v>
      </c>
      <c r="F49" s="72">
        <v>0.75</v>
      </c>
      <c r="G49" s="78" t="s">
        <v>77</v>
      </c>
      <c r="H49" s="78" t="s">
        <v>78</v>
      </c>
      <c r="I49" s="89"/>
      <c r="J49" s="89"/>
      <c r="K49" s="82" t="s">
        <v>77</v>
      </c>
      <c r="L49" s="82" t="s">
        <v>78</v>
      </c>
      <c r="M49" s="74">
        <f>IF(LEN(K49)&gt;4,MAX(0,K49-E49),IF(LEN(K49)=0,"x",K49))</f>
        <v>0</v>
      </c>
      <c r="N49" s="74">
        <f>IF(LEN(L49)&gt;4,MAX(0,F49-L49),IF(LEN(L49)=0,"x",L49))</f>
        <v>0</v>
      </c>
      <c r="O49" s="70" t="str">
        <f>IF(COUNT(M49:N49)=2,IF(F49-L49&gt;0,"PA","OK 1"),"TA "&amp;IF(LEN(K49)=1,K49,IF(LEN(L49)=1,L49,IF(K49=L49,RIGHT("x"&amp;K49),0))))</f>
        <v>OK 1</v>
      </c>
      <c r="P49" s="49"/>
    </row>
    <row r="50" spans="2:16">
      <c r="B50" s="68" t="s">
        <v>76</v>
      </c>
      <c r="C50" s="68" t="s">
        <v>220</v>
      </c>
      <c r="D50" s="69" t="s">
        <v>14</v>
      </c>
      <c r="E50" s="72">
        <v>0.41666666666666669</v>
      </c>
      <c r="F50" s="72">
        <v>0.75</v>
      </c>
      <c r="G50" s="78" t="s">
        <v>79</v>
      </c>
      <c r="H50" s="78" t="s">
        <v>80</v>
      </c>
      <c r="I50" s="89"/>
      <c r="J50" s="89"/>
      <c r="K50" s="82" t="s">
        <v>79</v>
      </c>
      <c r="L50" s="82" t="s">
        <v>80</v>
      </c>
      <c r="M50" s="74">
        <f>IF(LEN(K50)&gt;4,MAX(0,K50-E50),IF(LEN(K50)=0,"x",K50))</f>
        <v>0</v>
      </c>
      <c r="N50" s="74">
        <f>IF(LEN(L50)&gt;4,MAX(0,F50-L50),IF(LEN(L50)=0,"x",L50))</f>
        <v>8.680555555555558E-2</v>
      </c>
      <c r="O50" s="70" t="str">
        <f>IF(COUNT(M50:N50)=2,IF(F50-L50&gt;0,"PA","OK 1"),"TA "&amp;IF(LEN(K50)=1,K50,IF(LEN(L50)=1,L50,IF(K50=L50,RIGHT("x"&amp;K50),0))))</f>
        <v>PA</v>
      </c>
      <c r="P50" s="49"/>
    </row>
    <row r="51" spans="2:16">
      <c r="B51" s="68" t="s">
        <v>76</v>
      </c>
      <c r="C51" s="68" t="s">
        <v>220</v>
      </c>
      <c r="D51" s="69" t="s">
        <v>15</v>
      </c>
      <c r="E51" s="72">
        <v>0.41666666666666669</v>
      </c>
      <c r="F51" s="72">
        <v>0.75</v>
      </c>
      <c r="G51" s="78" t="s">
        <v>81</v>
      </c>
      <c r="H51" s="78" t="s">
        <v>65</v>
      </c>
      <c r="I51" s="89"/>
      <c r="J51" s="89"/>
      <c r="K51" s="82" t="s">
        <v>81</v>
      </c>
      <c r="L51" s="82" t="s">
        <v>65</v>
      </c>
      <c r="M51" s="74">
        <f>IF(LEN(K51)&gt;4,MAX(0,K51-E51),IF(LEN(K51)=0,"x",K51))</f>
        <v>3.125E-2</v>
      </c>
      <c r="N51" s="74">
        <f>IF(LEN(L51)&gt;4,MAX(0,F51-L51),IF(LEN(L51)=0,"x",L51))</f>
        <v>8.1944444444444375E-2</v>
      </c>
      <c r="O51" s="70" t="str">
        <f>IF(COUNT(M51:N51)=2,IF(F51-L51&gt;0,"PA","OK 1"),"TA "&amp;IF(LEN(K51)=1,K51,IF(LEN(L51)=1,L51,IF(K51=L51,RIGHT("x"&amp;K51),0))))</f>
        <v>PA</v>
      </c>
      <c r="P51" s="49"/>
    </row>
    <row r="52" spans="2:16">
      <c r="B52" s="68" t="s">
        <v>76</v>
      </c>
      <c r="C52" s="68" t="s">
        <v>220</v>
      </c>
      <c r="D52" s="69" t="s">
        <v>17</v>
      </c>
      <c r="E52" s="72">
        <v>0.41666666666666669</v>
      </c>
      <c r="F52" s="72">
        <v>0.75</v>
      </c>
      <c r="G52" s="78" t="s">
        <v>82</v>
      </c>
      <c r="H52" s="78" t="s">
        <v>83</v>
      </c>
      <c r="I52" s="89"/>
      <c r="J52" s="89"/>
      <c r="K52" s="82" t="s">
        <v>82</v>
      </c>
      <c r="L52" s="82" t="s">
        <v>83</v>
      </c>
      <c r="M52" s="74">
        <f>IF(LEN(K52)&gt;4,MAX(0,K52-E52),IF(LEN(K52)=0,"x",K52))</f>
        <v>0</v>
      </c>
      <c r="N52" s="74">
        <f>IF(LEN(L52)&gt;4,MAX(0,F52-L52),IF(LEN(L52)=0,"x",L52))</f>
        <v>1.8749999999999933E-2</v>
      </c>
      <c r="O52" s="70" t="str">
        <f>IF(COUNT(M52:N52)=2,IF(F52-L52&gt;0,"PA","OK 1"),"TA "&amp;IF(LEN(K52)=1,K52,IF(LEN(L52)=1,L52,IF(K52=L52,RIGHT("x"&amp;K52),0))))</f>
        <v>PA</v>
      </c>
      <c r="P52" s="49"/>
    </row>
    <row r="53" spans="2:16">
      <c r="B53" s="68" t="s">
        <v>76</v>
      </c>
      <c r="C53" s="68" t="s">
        <v>220</v>
      </c>
      <c r="D53" s="69" t="s">
        <v>18</v>
      </c>
      <c r="E53" s="72">
        <v>0.41666666666666669</v>
      </c>
      <c r="F53" s="72">
        <v>0.75</v>
      </c>
      <c r="G53" s="78" t="s">
        <v>73</v>
      </c>
      <c r="H53" s="78" t="s">
        <v>84</v>
      </c>
      <c r="I53" s="89"/>
      <c r="J53" s="89"/>
      <c r="K53" s="82" t="s">
        <v>73</v>
      </c>
      <c r="L53" s="82" t="s">
        <v>84</v>
      </c>
      <c r="M53" s="74">
        <f>IF(LEN(K53)&gt;4,MAX(0,K53-E53),IF(LEN(K53)=0,"x",K53))</f>
        <v>0</v>
      </c>
      <c r="N53" s="74">
        <f>IF(LEN(L53)&gt;4,MAX(0,F53-L53),IF(LEN(L53)=0,"x",L53))</f>
        <v>0</v>
      </c>
      <c r="O53" s="70" t="str">
        <f>IF(COUNT(M53:N53)=2,IF(F53-L53&gt;0,"PA","OK 1"),"TA "&amp;IF(LEN(K53)=1,K53,IF(LEN(L53)=1,L53,IF(K53=L53,RIGHT("x"&amp;K53),0))))</f>
        <v>OK 1</v>
      </c>
      <c r="P53" s="49"/>
    </row>
    <row r="54" spans="2:16">
      <c r="B54" s="68" t="s">
        <v>76</v>
      </c>
      <c r="C54" s="68" t="s">
        <v>220</v>
      </c>
      <c r="D54" s="69" t="s">
        <v>19</v>
      </c>
      <c r="E54" s="72">
        <v>0.41666666666666669</v>
      </c>
      <c r="F54" s="72">
        <v>0.75</v>
      </c>
      <c r="G54" s="78" t="s">
        <v>33</v>
      </c>
      <c r="H54" s="78" t="s">
        <v>85</v>
      </c>
      <c r="I54" s="89"/>
      <c r="J54" s="89"/>
      <c r="K54" s="82" t="s">
        <v>33</v>
      </c>
      <c r="L54" s="82" t="s">
        <v>85</v>
      </c>
      <c r="M54" s="74">
        <f>IF(LEN(K54)&gt;4,MAX(0,K54-E54),IF(LEN(K54)=0,"x",K54))</f>
        <v>0</v>
      </c>
      <c r="N54" s="74">
        <f>IF(LEN(L54)&gt;4,MAX(0,F54-L54),IF(LEN(L54)=0,"x",L54))</f>
        <v>0</v>
      </c>
      <c r="O54" s="70" t="str">
        <f>IF(COUNT(M54:N54)=2,IF(F54-L54&gt;0,"PA","OK 1"),"TA "&amp;IF(LEN(K54)=1,K54,IF(LEN(L54)=1,L54,IF(K54=L54,RIGHT("x"&amp;K54),0))))</f>
        <v>OK 1</v>
      </c>
      <c r="P54" s="49"/>
    </row>
    <row r="55" spans="2:16">
      <c r="B55" s="68" t="s">
        <v>76</v>
      </c>
      <c r="C55" s="68" t="s">
        <v>220</v>
      </c>
      <c r="D55" s="69" t="s">
        <v>20</v>
      </c>
      <c r="E55" s="72">
        <v>0.41666666666666669</v>
      </c>
      <c r="F55" s="72">
        <v>0.75</v>
      </c>
      <c r="G55" s="78" t="s">
        <v>75</v>
      </c>
      <c r="H55" s="78" t="s">
        <v>86</v>
      </c>
      <c r="I55" s="89"/>
      <c r="J55" s="89"/>
      <c r="K55" s="82" t="s">
        <v>75</v>
      </c>
      <c r="L55" s="82" t="s">
        <v>86</v>
      </c>
      <c r="M55" s="74">
        <f>IF(LEN(K55)&gt;4,MAX(0,K55-E55),IF(LEN(K55)=0,"x",K55))</f>
        <v>0</v>
      </c>
      <c r="N55" s="74">
        <f>IF(LEN(L55)&gt;4,MAX(0,F55-L55),IF(LEN(L55)=0,"x",L55))</f>
        <v>1.4583333333333393E-2</v>
      </c>
      <c r="O55" s="70" t="str">
        <f>IF(COUNT(M55:N55)=2,IF(F55-L55&gt;0,"PA","OK 1"),"TA "&amp;IF(LEN(K55)=1,K55,IF(LEN(L55)=1,L55,IF(K55=L55,RIGHT("x"&amp;K55),0))))</f>
        <v>PA</v>
      </c>
      <c r="P55" s="49"/>
    </row>
    <row r="56" spans="2:16">
      <c r="B56" s="68" t="s">
        <v>76</v>
      </c>
      <c r="C56" s="68" t="s">
        <v>220</v>
      </c>
      <c r="D56" s="69" t="s">
        <v>21</v>
      </c>
      <c r="E56" s="72">
        <v>0.41666666666666669</v>
      </c>
      <c r="F56" s="72">
        <v>0.75</v>
      </c>
      <c r="G56" s="78" t="s">
        <v>87</v>
      </c>
      <c r="H56" s="78" t="s">
        <v>88</v>
      </c>
      <c r="I56" s="89"/>
      <c r="J56" s="89"/>
      <c r="K56" s="82" t="s">
        <v>87</v>
      </c>
      <c r="L56" s="82" t="s">
        <v>88</v>
      </c>
      <c r="M56" s="74">
        <f>IF(LEN(K56)&gt;4,MAX(0,K56-E56),IF(LEN(K56)=0,"x",K56))</f>
        <v>0</v>
      </c>
      <c r="N56" s="74">
        <f>IF(LEN(L56)&gt;4,MAX(0,F56-L56),IF(LEN(L56)=0,"x",L56))</f>
        <v>1.1805555555555625E-2</v>
      </c>
      <c r="O56" s="70" t="str">
        <f>IF(COUNT(M56:N56)=2,IF(F56-L56&gt;0,"PA","OK 1"),"TA "&amp;IF(LEN(K56)=1,K56,IF(LEN(L56)=1,L56,IF(K56=L56,RIGHT("x"&amp;K56),0))))</f>
        <v>PA</v>
      </c>
      <c r="P56" s="49"/>
    </row>
    <row r="57" spans="2:16">
      <c r="B57" s="68" t="s">
        <v>91</v>
      </c>
      <c r="C57" s="68" t="s">
        <v>92</v>
      </c>
      <c r="D57" s="69" t="s">
        <v>11</v>
      </c>
      <c r="E57" s="72">
        <v>0.41666666666666669</v>
      </c>
      <c r="F57" s="72">
        <v>0.75</v>
      </c>
      <c r="G57" s="78" t="s">
        <v>12</v>
      </c>
      <c r="H57" s="78" t="s">
        <v>13</v>
      </c>
      <c r="I57" s="89"/>
      <c r="J57" s="89"/>
      <c r="K57" s="82" t="s">
        <v>12</v>
      </c>
      <c r="L57" s="82" t="s">
        <v>13</v>
      </c>
      <c r="M57" s="74">
        <f>IF(LEN(K57)&gt;4,MAX(0,K57-E57),IF(LEN(K57)=0,"x",K57))</f>
        <v>0</v>
      </c>
      <c r="N57" s="74">
        <f>IF(LEN(L57)&gt;4,MAX(0,F57-L57),IF(LEN(L57)=0,"x",L57))</f>
        <v>2.083333333333337E-2</v>
      </c>
      <c r="O57" s="70" t="str">
        <f>IF(COUNT(M57:N57)=2,IF(F57-L57&gt;0,"PA","OK 1"),"TA "&amp;IF(LEN(K57)=1,K57,IF(LEN(L57)=1,L57,IF(K57=L57,RIGHT("x"&amp;K57),0))))</f>
        <v>PA</v>
      </c>
      <c r="P57" s="49"/>
    </row>
    <row r="58" spans="2:16">
      <c r="B58" s="68" t="s">
        <v>91</v>
      </c>
      <c r="C58" s="68" t="s">
        <v>92</v>
      </c>
      <c r="D58" s="69" t="s">
        <v>14</v>
      </c>
      <c r="E58" s="72">
        <v>0.41666666666666669</v>
      </c>
      <c r="F58" s="72">
        <v>0.75</v>
      </c>
      <c r="G58" s="78" t="s">
        <v>12</v>
      </c>
      <c r="H58" s="78" t="s">
        <v>13</v>
      </c>
      <c r="I58" s="89"/>
      <c r="J58" s="89"/>
      <c r="K58" s="82" t="s">
        <v>12</v>
      </c>
      <c r="L58" s="82" t="s">
        <v>13</v>
      </c>
      <c r="M58" s="74">
        <f>IF(LEN(K58)&gt;4,MAX(0,K58-E58),IF(LEN(K58)=0,"x",K58))</f>
        <v>0</v>
      </c>
      <c r="N58" s="74">
        <f>IF(LEN(L58)&gt;4,MAX(0,F58-L58),IF(LEN(L58)=0,"x",L58))</f>
        <v>2.083333333333337E-2</v>
      </c>
      <c r="O58" s="70" t="str">
        <f>IF(COUNT(M58:N58)=2,IF(F58-L58&gt;0,"PA","OK 1"),"TA "&amp;IF(LEN(K58)=1,K58,IF(LEN(L58)=1,L58,IF(K58=L58,RIGHT("x"&amp;K58),0))))</f>
        <v>PA</v>
      </c>
      <c r="P58" s="49"/>
    </row>
    <row r="59" spans="2:16">
      <c r="B59" s="68" t="s">
        <v>91</v>
      </c>
      <c r="C59" s="68" t="s">
        <v>92</v>
      </c>
      <c r="D59" s="69" t="s">
        <v>15</v>
      </c>
      <c r="E59" s="72">
        <v>0.41666666666666669</v>
      </c>
      <c r="F59" s="72">
        <v>0.75</v>
      </c>
      <c r="G59" s="78" t="s">
        <v>12</v>
      </c>
      <c r="H59" s="78" t="s">
        <v>13</v>
      </c>
      <c r="I59" s="89"/>
      <c r="J59" s="89"/>
      <c r="K59" s="82" t="s">
        <v>12</v>
      </c>
      <c r="L59" s="82" t="s">
        <v>13</v>
      </c>
      <c r="M59" s="74">
        <f>IF(LEN(K59)&gt;4,MAX(0,K59-E59),IF(LEN(K59)=0,"x",K59))</f>
        <v>0</v>
      </c>
      <c r="N59" s="74">
        <f>IF(LEN(L59)&gt;4,MAX(0,F59-L59),IF(LEN(L59)=0,"x",L59))</f>
        <v>2.083333333333337E-2</v>
      </c>
      <c r="O59" s="70" t="str">
        <f>IF(COUNT(M59:N59)=2,IF(F59-L59&gt;0,"PA","OK 1"),"TA "&amp;IF(LEN(K59)=1,K59,IF(LEN(L59)=1,L59,IF(K59=L59,RIGHT("x"&amp;K59),0))))</f>
        <v>PA</v>
      </c>
      <c r="P59" s="49"/>
    </row>
    <row r="60" spans="2:16">
      <c r="B60" s="68" t="s">
        <v>91</v>
      </c>
      <c r="C60" s="68" t="s">
        <v>92</v>
      </c>
      <c r="D60" s="69" t="s">
        <v>17</v>
      </c>
      <c r="E60" s="72">
        <v>0.41666666666666669</v>
      </c>
      <c r="F60" s="72">
        <v>0.75</v>
      </c>
      <c r="G60" s="78" t="s">
        <v>12</v>
      </c>
      <c r="H60" s="78" t="s">
        <v>13</v>
      </c>
      <c r="I60" s="89"/>
      <c r="J60" s="89"/>
      <c r="K60" s="82" t="s">
        <v>12</v>
      </c>
      <c r="L60" s="82" t="s">
        <v>13</v>
      </c>
      <c r="M60" s="74">
        <f>IF(LEN(K60)&gt;4,MAX(0,K60-E60),IF(LEN(K60)=0,"x",K60))</f>
        <v>0</v>
      </c>
      <c r="N60" s="74">
        <f>IF(LEN(L60)&gt;4,MAX(0,F60-L60),IF(LEN(L60)=0,"x",L60))</f>
        <v>2.083333333333337E-2</v>
      </c>
      <c r="O60" s="70" t="str">
        <f>IF(COUNT(M60:N60)=2,IF(F60-L60&gt;0,"PA","OK 1"),"TA "&amp;IF(LEN(K60)=1,K60,IF(LEN(L60)=1,L60,IF(K60=L60,RIGHT("x"&amp;K60),0))))</f>
        <v>PA</v>
      </c>
      <c r="P60" s="49"/>
    </row>
    <row r="61" spans="2:16">
      <c r="B61" s="68" t="s">
        <v>91</v>
      </c>
      <c r="C61" s="68" t="s">
        <v>92</v>
      </c>
      <c r="D61" s="69" t="s">
        <v>18</v>
      </c>
      <c r="E61" s="72">
        <v>0.41666666666666669</v>
      </c>
      <c r="F61" s="72">
        <v>0.75</v>
      </c>
      <c r="G61" s="78" t="s">
        <v>12</v>
      </c>
      <c r="H61" s="78" t="s">
        <v>13</v>
      </c>
      <c r="I61" s="89"/>
      <c r="J61" s="89"/>
      <c r="K61" s="82" t="s">
        <v>12</v>
      </c>
      <c r="L61" s="82" t="s">
        <v>13</v>
      </c>
      <c r="M61" s="74">
        <f>IF(LEN(K61)&gt;4,MAX(0,K61-E61),IF(LEN(K61)=0,"x",K61))</f>
        <v>0</v>
      </c>
      <c r="N61" s="74">
        <f>IF(LEN(L61)&gt;4,MAX(0,F61-L61),IF(LEN(L61)=0,"x",L61))</f>
        <v>2.083333333333337E-2</v>
      </c>
      <c r="O61" s="70" t="str">
        <f>IF(COUNT(M61:N61)=2,IF(F61-L61&gt;0,"PA","OK 1"),"TA "&amp;IF(LEN(K61)=1,K61,IF(LEN(L61)=1,L61,IF(K61=L61,RIGHT("x"&amp;K61),0))))</f>
        <v>PA</v>
      </c>
      <c r="P61" s="49"/>
    </row>
    <row r="62" spans="2:16">
      <c r="B62" s="68" t="s">
        <v>91</v>
      </c>
      <c r="C62" s="68" t="s">
        <v>92</v>
      </c>
      <c r="D62" s="69" t="s">
        <v>19</v>
      </c>
      <c r="E62" s="72">
        <v>0.41666666666666669</v>
      </c>
      <c r="F62" s="72">
        <v>0.75</v>
      </c>
      <c r="G62" s="78" t="s">
        <v>12</v>
      </c>
      <c r="H62" s="78" t="s">
        <v>13</v>
      </c>
      <c r="I62" s="89"/>
      <c r="J62" s="89"/>
      <c r="K62" s="82" t="s">
        <v>12</v>
      </c>
      <c r="L62" s="82" t="s">
        <v>13</v>
      </c>
      <c r="M62" s="74">
        <f>IF(LEN(K62)&gt;4,MAX(0,K62-E62),IF(LEN(K62)=0,"x",K62))</f>
        <v>0</v>
      </c>
      <c r="N62" s="74">
        <f>IF(LEN(L62)&gt;4,MAX(0,F62-L62),IF(LEN(L62)=0,"x",L62))</f>
        <v>2.083333333333337E-2</v>
      </c>
      <c r="O62" s="70" t="str">
        <f>IF(COUNT(M62:N62)=2,IF(F62-L62&gt;0,"PA","OK 1"),"TA "&amp;IF(LEN(K62)=1,K62,IF(LEN(L62)=1,L62,IF(K62=L62,RIGHT("x"&amp;K62),0))))</f>
        <v>PA</v>
      </c>
      <c r="P62" s="49"/>
    </row>
    <row r="63" spans="2:16">
      <c r="B63" s="68" t="s">
        <v>91</v>
      </c>
      <c r="C63" s="68" t="s">
        <v>92</v>
      </c>
      <c r="D63" s="69" t="s">
        <v>20</v>
      </c>
      <c r="E63" s="72">
        <v>0.41666666666666669</v>
      </c>
      <c r="F63" s="72">
        <v>0.75</v>
      </c>
      <c r="G63" s="78" t="s">
        <v>12</v>
      </c>
      <c r="H63" s="78" t="s">
        <v>13</v>
      </c>
      <c r="I63" s="89"/>
      <c r="J63" s="89"/>
      <c r="K63" s="82" t="s">
        <v>12</v>
      </c>
      <c r="L63" s="82" t="s">
        <v>13</v>
      </c>
      <c r="M63" s="74">
        <f>IF(LEN(K63)&gt;4,MAX(0,K63-E63),IF(LEN(K63)=0,"x",K63))</f>
        <v>0</v>
      </c>
      <c r="N63" s="74">
        <f>IF(LEN(L63)&gt;4,MAX(0,F63-L63),IF(LEN(L63)=0,"x",L63))</f>
        <v>2.083333333333337E-2</v>
      </c>
      <c r="O63" s="70" t="str">
        <f>IF(COUNT(M63:N63)=2,IF(F63-L63&gt;0,"PA","OK 1"),"TA "&amp;IF(LEN(K63)=1,K63,IF(LEN(L63)=1,L63,IF(K63=L63,RIGHT("x"&amp;K63),0))))</f>
        <v>PA</v>
      </c>
      <c r="P63" s="49"/>
    </row>
    <row r="64" spans="2:16">
      <c r="B64" s="68" t="s">
        <v>91</v>
      </c>
      <c r="C64" s="68" t="s">
        <v>92</v>
      </c>
      <c r="D64" s="69" t="s">
        <v>21</v>
      </c>
      <c r="E64" s="72">
        <v>0.41666666666666669</v>
      </c>
      <c r="F64" s="72">
        <v>0.75</v>
      </c>
      <c r="G64" s="78" t="s">
        <v>12</v>
      </c>
      <c r="H64" s="78" t="s">
        <v>13</v>
      </c>
      <c r="I64" s="89"/>
      <c r="J64" s="89"/>
      <c r="K64" s="82" t="s">
        <v>12</v>
      </c>
      <c r="L64" s="82" t="s">
        <v>13</v>
      </c>
      <c r="M64" s="74">
        <f>IF(LEN(K64)&gt;4,MAX(0,K64-E64),IF(LEN(K64)=0,"x",K64))</f>
        <v>0</v>
      </c>
      <c r="N64" s="74">
        <f>IF(LEN(L64)&gt;4,MAX(0,F64-L64),IF(LEN(L64)=0,"x",L64))</f>
        <v>2.083333333333337E-2</v>
      </c>
      <c r="O64" s="70" t="str">
        <f>IF(COUNT(M64:N64)=2,IF(F64-L64&gt;0,"PA","OK 1"),"TA "&amp;IF(LEN(K64)=1,K64,IF(LEN(L64)=1,L64,IF(K64=L64,RIGHT("x"&amp;K64),0))))</f>
        <v>PA</v>
      </c>
      <c r="P64" s="49"/>
    </row>
    <row r="65" spans="2:16">
      <c r="B65" s="68" t="s">
        <v>93</v>
      </c>
      <c r="C65" s="68" t="s">
        <v>94</v>
      </c>
      <c r="D65" s="69" t="s">
        <v>11</v>
      </c>
      <c r="E65" s="72">
        <v>0.41666666666666669</v>
      </c>
      <c r="F65" s="72">
        <v>0.75</v>
      </c>
      <c r="G65" s="78" t="s">
        <v>95</v>
      </c>
      <c r="H65" s="78" t="s">
        <v>78</v>
      </c>
      <c r="I65" s="89"/>
      <c r="J65" s="89"/>
      <c r="K65" s="82" t="s">
        <v>95</v>
      </c>
      <c r="L65" s="82" t="s">
        <v>78</v>
      </c>
      <c r="M65" s="74">
        <f>IF(LEN(K65)&gt;4,MAX(0,K65-E65),IF(LEN(K65)=0,"x",K65))</f>
        <v>0</v>
      </c>
      <c r="N65" s="74">
        <f>IF(LEN(L65)&gt;4,MAX(0,F65-L65),IF(LEN(L65)=0,"x",L65))</f>
        <v>0</v>
      </c>
      <c r="O65" s="70" t="str">
        <f>IF(COUNT(M65:N65)=2,IF(F65-L65&gt;0,"PA","OK 1"),"TA "&amp;IF(LEN(K65)=1,K65,IF(LEN(L65)=1,L65,IF(K65=L65,RIGHT("x"&amp;K65),0))))</f>
        <v>OK 1</v>
      </c>
      <c r="P65" s="49"/>
    </row>
    <row r="66" spans="2:16">
      <c r="B66" s="68" t="s">
        <v>93</v>
      </c>
      <c r="C66" s="68" t="s">
        <v>94</v>
      </c>
      <c r="D66" s="69" t="s">
        <v>14</v>
      </c>
      <c r="E66" s="72">
        <v>0.41666666666666669</v>
      </c>
      <c r="F66" s="72">
        <v>0.75</v>
      </c>
      <c r="G66" s="78" t="s">
        <v>96</v>
      </c>
      <c r="H66" s="78" t="s">
        <v>57</v>
      </c>
      <c r="I66" s="89"/>
      <c r="J66" s="89"/>
      <c r="K66" s="82" t="s">
        <v>96</v>
      </c>
      <c r="L66" s="82" t="s">
        <v>57</v>
      </c>
      <c r="M66" s="74">
        <f>IF(LEN(K66)&gt;4,MAX(0,K66-E66),IF(LEN(K66)=0,"x",K66))</f>
        <v>8.3333333333333037E-3</v>
      </c>
      <c r="N66" s="74">
        <f>IF(LEN(L66)&gt;4,MAX(0,F66-L66),IF(LEN(L66)=0,"x",L66))</f>
        <v>0.19027777777777777</v>
      </c>
      <c r="O66" s="70" t="str">
        <f>IF(COUNT(M66:N66)=2,IF(F66-L66&gt;0,"PA","OK 1"),"TA "&amp;IF(LEN(K66)=1,K66,IF(LEN(L66)=1,L66,IF(K66=L66,RIGHT("x"&amp;K66),0))))</f>
        <v>PA</v>
      </c>
      <c r="P66" s="49"/>
    </row>
    <row r="67" spans="2:16">
      <c r="B67" s="68" t="s">
        <v>93</v>
      </c>
      <c r="C67" s="68" t="s">
        <v>94</v>
      </c>
      <c r="D67" s="69" t="s">
        <v>15</v>
      </c>
      <c r="E67" s="72">
        <v>0.41666666666666669</v>
      </c>
      <c r="F67" s="72">
        <v>0.75</v>
      </c>
      <c r="G67" s="78" t="s">
        <v>62</v>
      </c>
      <c r="H67" s="78" t="s">
        <v>80</v>
      </c>
      <c r="I67" s="89"/>
      <c r="J67" s="89"/>
      <c r="K67" s="82" t="s">
        <v>62</v>
      </c>
      <c r="L67" s="82" t="s">
        <v>80</v>
      </c>
      <c r="M67" s="74">
        <f>IF(LEN(K67)&gt;4,MAX(0,K67-E67),IF(LEN(K67)=0,"x",K67))</f>
        <v>6.9444444444444198E-4</v>
      </c>
      <c r="N67" s="74">
        <f>IF(LEN(L67)&gt;4,MAX(0,F67-L67),IF(LEN(L67)=0,"x",L67))</f>
        <v>8.680555555555558E-2</v>
      </c>
      <c r="O67" s="70" t="str">
        <f>IF(COUNT(M67:N67)=2,IF(F67-L67&gt;0,"PA","OK 1"),"TA "&amp;IF(LEN(K67)=1,K67,IF(LEN(L67)=1,L67,IF(K67=L67,RIGHT("x"&amp;K67),0))))</f>
        <v>PA</v>
      </c>
      <c r="P67" s="49"/>
    </row>
    <row r="68" spans="2:16">
      <c r="B68" s="68" t="s">
        <v>93</v>
      </c>
      <c r="C68" s="68" t="s">
        <v>94</v>
      </c>
      <c r="D68" s="69" t="s">
        <v>17</v>
      </c>
      <c r="E68" s="72">
        <v>0.41666666666666669</v>
      </c>
      <c r="F68" s="72">
        <v>0.75</v>
      </c>
      <c r="G68" s="78" t="s">
        <v>97</v>
      </c>
      <c r="H68" s="78" t="s">
        <v>98</v>
      </c>
      <c r="I68" s="89"/>
      <c r="J68" s="89"/>
      <c r="K68" s="82" t="s">
        <v>97</v>
      </c>
      <c r="L68" s="82" t="s">
        <v>98</v>
      </c>
      <c r="M68" s="74">
        <f>IF(LEN(K68)&gt;4,MAX(0,K68-E68),IF(LEN(K68)=0,"x",K68))</f>
        <v>1.4583333333333282E-2</v>
      </c>
      <c r="N68" s="74">
        <f>IF(LEN(L68)&gt;4,MAX(0,F68-L68),IF(LEN(L68)=0,"x",L68))</f>
        <v>0.19513888888888886</v>
      </c>
      <c r="O68" s="70" t="str">
        <f>IF(COUNT(M68:N68)=2,IF(F68-L68&gt;0,"PA","OK 1"),"TA "&amp;IF(LEN(K68)=1,K68,IF(LEN(L68)=1,L68,IF(K68=L68,RIGHT("x"&amp;K68),0))))</f>
        <v>PA</v>
      </c>
      <c r="P68" s="49"/>
    </row>
    <row r="69" spans="2:16">
      <c r="B69" s="68" t="s">
        <v>93</v>
      </c>
      <c r="C69" s="68" t="s">
        <v>94</v>
      </c>
      <c r="D69" s="69" t="s">
        <v>18</v>
      </c>
      <c r="E69" s="72">
        <v>0.41666666666666669</v>
      </c>
      <c r="F69" s="72">
        <v>0.75</v>
      </c>
      <c r="G69" s="78" t="s">
        <v>99</v>
      </c>
      <c r="H69" s="78" t="s">
        <v>100</v>
      </c>
      <c r="I69" s="89"/>
      <c r="J69" s="89"/>
      <c r="K69" s="82" t="s">
        <v>99</v>
      </c>
      <c r="L69" s="82" t="s">
        <v>100</v>
      </c>
      <c r="M69" s="74">
        <f>IF(LEN(K69)&gt;4,MAX(0,K69-E69),IF(LEN(K69)=0,"x",K69))</f>
        <v>0</v>
      </c>
      <c r="N69" s="74">
        <f>IF(LEN(L69)&gt;4,MAX(0,F69-L69),IF(LEN(L69)=0,"x",L69))</f>
        <v>3.125E-2</v>
      </c>
      <c r="O69" s="70" t="str">
        <f>IF(COUNT(M69:N69)=2,IF(F69-L69&gt;0,"PA","OK 1"),"TA "&amp;IF(LEN(K69)=1,K69,IF(LEN(L69)=1,L69,IF(K69=L69,RIGHT("x"&amp;K69),0))))</f>
        <v>PA</v>
      </c>
      <c r="P69" s="49"/>
    </row>
    <row r="70" spans="2:16">
      <c r="B70" s="68" t="s">
        <v>93</v>
      </c>
      <c r="C70" s="68" t="s">
        <v>94</v>
      </c>
      <c r="D70" s="69" t="s">
        <v>19</v>
      </c>
      <c r="E70" s="72">
        <v>0.41666666666666669</v>
      </c>
      <c r="F70" s="72">
        <v>0.75</v>
      </c>
      <c r="G70" s="78" t="s">
        <v>79</v>
      </c>
      <c r="H70" s="78" t="s">
        <v>90</v>
      </c>
      <c r="I70" s="89"/>
      <c r="J70" s="89"/>
      <c r="K70" s="82" t="s">
        <v>79</v>
      </c>
      <c r="L70" s="82" t="s">
        <v>90</v>
      </c>
      <c r="M70" s="74">
        <f>IF(LEN(K70)&gt;4,MAX(0,K70-E70),IF(LEN(K70)=0,"x",K70))</f>
        <v>0</v>
      </c>
      <c r="N70" s="74">
        <f>IF(LEN(L70)&gt;4,MAX(0,F70-L70),IF(LEN(L70)=0,"x",L70))</f>
        <v>1.6666666666666607E-2</v>
      </c>
      <c r="O70" s="70" t="str">
        <f>IF(COUNT(M70:N70)=2,IF(F70-L70&gt;0,"PA","OK 1"),"TA "&amp;IF(LEN(K70)=1,K70,IF(LEN(L70)=1,L70,IF(K70=L70,RIGHT("x"&amp;K70),0))))</f>
        <v>PA</v>
      </c>
      <c r="P70" s="49"/>
    </row>
    <row r="71" spans="2:16">
      <c r="B71" s="68" t="s">
        <v>93</v>
      </c>
      <c r="C71" s="68" t="s">
        <v>94</v>
      </c>
      <c r="D71" s="69" t="s">
        <v>20</v>
      </c>
      <c r="E71" s="72">
        <v>0.41666666666666669</v>
      </c>
      <c r="F71" s="72">
        <v>0.75</v>
      </c>
      <c r="G71" s="78" t="s">
        <v>24</v>
      </c>
      <c r="H71" s="78" t="s">
        <v>101</v>
      </c>
      <c r="I71" s="89"/>
      <c r="J71" s="89"/>
      <c r="K71" s="82" t="s">
        <v>24</v>
      </c>
      <c r="L71" s="82" t="s">
        <v>101</v>
      </c>
      <c r="M71" s="74" t="str">
        <f>IF(LEN(K71)&gt;4,MAX(0,K71-E71),IF(LEN(K71)=0,"x",K71))</f>
        <v>X</v>
      </c>
      <c r="N71" s="74">
        <f>IF(LEN(L71)&gt;4,MAX(0,F71-L71),IF(LEN(L71)=0,"x",L71))</f>
        <v>2.2222222222222254E-2</v>
      </c>
      <c r="O71" s="70" t="str">
        <f>IF(COUNT(M71:N71)=2,IF(F71-L71&gt;0,"PA","OK 1"),"TA "&amp;IF(LEN(K71)=1,K71,IF(LEN(L71)=1,L71,IF(K71=L71,RIGHT("x"&amp;K71),0))))</f>
        <v>TA X</v>
      </c>
      <c r="P71" s="49"/>
    </row>
    <row r="72" spans="2:16">
      <c r="B72" s="68" t="s">
        <v>93</v>
      </c>
      <c r="C72" s="68" t="s">
        <v>94</v>
      </c>
      <c r="D72" s="69" t="s">
        <v>21</v>
      </c>
      <c r="E72" s="72">
        <v>0.41666666666666669</v>
      </c>
      <c r="F72" s="72">
        <v>0.75</v>
      </c>
      <c r="G72" s="78" t="s">
        <v>102</v>
      </c>
      <c r="H72" s="78" t="s">
        <v>103</v>
      </c>
      <c r="I72" s="89"/>
      <c r="J72" s="89"/>
      <c r="K72" s="82" t="s">
        <v>102</v>
      </c>
      <c r="L72" s="82" t="s">
        <v>103</v>
      </c>
      <c r="M72" s="74">
        <f>IF(LEN(K72)&gt;4,MAX(0,K72-E72),IF(LEN(K72)=0,"x",K72))</f>
        <v>0</v>
      </c>
      <c r="N72" s="74">
        <f>IF(LEN(L72)&gt;4,MAX(0,F72-L72),IF(LEN(L72)=0,"x",L72))</f>
        <v>1.1111111111111072E-2</v>
      </c>
      <c r="O72" s="70" t="str">
        <f>IF(COUNT(M72:N72)=2,IF(F72-L72&gt;0,"PA","OK 1"),"TA "&amp;IF(LEN(K72)=1,K72,IF(LEN(L72)=1,L72,IF(K72=L72,RIGHT("x"&amp;K72),0))))</f>
        <v>PA</v>
      </c>
      <c r="P72" s="49"/>
    </row>
    <row r="73" spans="2:16">
      <c r="B73" s="68" t="s">
        <v>105</v>
      </c>
      <c r="C73" s="68" t="s">
        <v>106</v>
      </c>
      <c r="D73" s="69" t="s">
        <v>11</v>
      </c>
      <c r="E73" s="72">
        <v>0.41666666666666669</v>
      </c>
      <c r="F73" s="72">
        <v>0.75</v>
      </c>
      <c r="G73" s="78" t="s">
        <v>107</v>
      </c>
      <c r="H73" s="78" t="s">
        <v>108</v>
      </c>
      <c r="I73" s="89"/>
      <c r="J73" s="89"/>
      <c r="K73" s="82" t="s">
        <v>107</v>
      </c>
      <c r="L73" s="82" t="s">
        <v>108</v>
      </c>
      <c r="M73" s="74">
        <f>IF(LEN(K73)&gt;4,MAX(0,K73-E73),IF(LEN(K73)=0,"x",K73))</f>
        <v>0</v>
      </c>
      <c r="N73" s="74">
        <f>IF(LEN(L73)&gt;4,MAX(0,F73-L73),IF(LEN(L73)=0,"x",L73))</f>
        <v>0</v>
      </c>
      <c r="O73" s="70" t="str">
        <f>IF(COUNT(M73:N73)=2,IF(F73-L73&gt;0,"PA","OK 1"),"TA "&amp;IF(LEN(K73)=1,K73,IF(LEN(L73)=1,L73,IF(K73=L73,RIGHT("x"&amp;K73),0))))</f>
        <v>OK 1</v>
      </c>
      <c r="P73" s="49"/>
    </row>
    <row r="74" spans="2:16">
      <c r="B74" s="68" t="s">
        <v>105</v>
      </c>
      <c r="C74" s="68" t="s">
        <v>106</v>
      </c>
      <c r="D74" s="69" t="s">
        <v>14</v>
      </c>
      <c r="E74" s="72">
        <v>0.41666666666666669</v>
      </c>
      <c r="F74" s="72">
        <v>0.75</v>
      </c>
      <c r="G74" s="78" t="s">
        <v>109</v>
      </c>
      <c r="H74" s="78" t="s">
        <v>110</v>
      </c>
      <c r="I74" s="89"/>
      <c r="J74" s="89"/>
      <c r="K74" s="82" t="s">
        <v>109</v>
      </c>
      <c r="L74" s="82" t="s">
        <v>110</v>
      </c>
      <c r="M74" s="74">
        <f>IF(LEN(K74)&gt;4,MAX(0,K74-E74),IF(LEN(K74)=0,"x",K74))</f>
        <v>0</v>
      </c>
      <c r="N74" s="74">
        <f>IF(LEN(L74)&gt;4,MAX(0,F74-L74),IF(LEN(L74)=0,"x",L74))</f>
        <v>7.638888888888884E-2</v>
      </c>
      <c r="O74" s="70" t="str">
        <f>IF(COUNT(M74:N74)=2,IF(F74-L74&gt;0,"PA","OK 1"),"TA "&amp;IF(LEN(K74)=1,K74,IF(LEN(L74)=1,L74,IF(K74=L74,RIGHT("x"&amp;K74),0))))</f>
        <v>PA</v>
      </c>
      <c r="P74" s="49"/>
    </row>
    <row r="75" spans="2:16">
      <c r="B75" s="68" t="s">
        <v>105</v>
      </c>
      <c r="C75" s="68" t="s">
        <v>106</v>
      </c>
      <c r="D75" s="69" t="s">
        <v>15</v>
      </c>
      <c r="E75" s="72">
        <v>0.41666666666666669</v>
      </c>
      <c r="F75" s="72">
        <v>0.75</v>
      </c>
      <c r="G75" s="78" t="s">
        <v>111</v>
      </c>
      <c r="H75" s="78" t="s">
        <v>112</v>
      </c>
      <c r="I75" s="89"/>
      <c r="J75" s="89"/>
      <c r="K75" s="82" t="s">
        <v>111</v>
      </c>
      <c r="L75" s="82" t="s">
        <v>112</v>
      </c>
      <c r="M75" s="74">
        <f>IF(LEN(K75)&gt;4,MAX(0,K75-E75),IF(LEN(K75)=0,"x",K75))</f>
        <v>0</v>
      </c>
      <c r="N75" s="74">
        <f>IF(LEN(L75)&gt;4,MAX(0,F75-L75),IF(LEN(L75)=0,"x",L75))</f>
        <v>6.5277777777777768E-2</v>
      </c>
      <c r="O75" s="70" t="str">
        <f>IF(COUNT(M75:N75)=2,IF(F75-L75&gt;0,"PA","OK 1"),"TA "&amp;IF(LEN(K75)=1,K75,IF(LEN(L75)=1,L75,IF(K75=L75,RIGHT("x"&amp;K75),0))))</f>
        <v>PA</v>
      </c>
      <c r="P75" s="49"/>
    </row>
    <row r="76" spans="2:16">
      <c r="B76" s="68" t="s">
        <v>105</v>
      </c>
      <c r="C76" s="68" t="s">
        <v>106</v>
      </c>
      <c r="D76" s="69" t="s">
        <v>17</v>
      </c>
      <c r="E76" s="72">
        <v>0.41666666666666669</v>
      </c>
      <c r="F76" s="72">
        <v>0.75</v>
      </c>
      <c r="G76" s="78" t="s">
        <v>113</v>
      </c>
      <c r="H76" s="78" t="s">
        <v>114</v>
      </c>
      <c r="I76" s="89"/>
      <c r="J76" s="89"/>
      <c r="K76" s="82" t="s">
        <v>113</v>
      </c>
      <c r="L76" s="82" t="s">
        <v>114</v>
      </c>
      <c r="M76" s="74">
        <f>IF(LEN(K76)&gt;4,MAX(0,K76-E76),IF(LEN(K76)=0,"x",K76))</f>
        <v>0</v>
      </c>
      <c r="N76" s="74">
        <f>IF(LEN(L76)&gt;4,MAX(0,F76-L76),IF(LEN(L76)=0,"x",L76))</f>
        <v>0</v>
      </c>
      <c r="O76" s="70" t="str">
        <f>IF(COUNT(M76:N76)=2,IF(F76-L76&gt;0,"PA","OK 1"),"TA "&amp;IF(LEN(K76)=1,K76,IF(LEN(L76)=1,L76,IF(K76=L76,RIGHT("x"&amp;K76),0))))</f>
        <v>OK 1</v>
      </c>
      <c r="P76" s="49"/>
    </row>
    <row r="77" spans="2:16">
      <c r="B77" s="68" t="s">
        <v>105</v>
      </c>
      <c r="C77" s="68" t="s">
        <v>106</v>
      </c>
      <c r="D77" s="69" t="s">
        <v>18</v>
      </c>
      <c r="E77" s="72">
        <v>0.41666666666666669</v>
      </c>
      <c r="F77" s="72">
        <v>0.75</v>
      </c>
      <c r="G77" s="78" t="s">
        <v>107</v>
      </c>
      <c r="H77" s="78" t="s">
        <v>115</v>
      </c>
      <c r="I77" s="89"/>
      <c r="J77" s="89"/>
      <c r="K77" s="82" t="s">
        <v>107</v>
      </c>
      <c r="L77" s="82" t="s">
        <v>115</v>
      </c>
      <c r="M77" s="74">
        <f>IF(LEN(K77)&gt;4,MAX(0,K77-E77),IF(LEN(K77)=0,"x",K77))</f>
        <v>0</v>
      </c>
      <c r="N77" s="74">
        <f>IF(LEN(L77)&gt;4,MAX(0,F77-L77),IF(LEN(L77)=0,"x",L77))</f>
        <v>0</v>
      </c>
      <c r="O77" s="70" t="str">
        <f>IF(COUNT(M77:N77)=2,IF(F77-L77&gt;0,"PA","OK 1"),"TA "&amp;IF(LEN(K77)=1,K77,IF(LEN(L77)=1,L77,IF(K77=L77,RIGHT("x"&amp;K77),0))))</f>
        <v>OK 1</v>
      </c>
      <c r="P77" s="49"/>
    </row>
    <row r="78" spans="2:16">
      <c r="B78" s="68" t="s">
        <v>105</v>
      </c>
      <c r="C78" s="68" t="s">
        <v>106</v>
      </c>
      <c r="D78" s="69" t="s">
        <v>19</v>
      </c>
      <c r="E78" s="72">
        <v>0.41666666666666669</v>
      </c>
      <c r="F78" s="72">
        <v>0.75</v>
      </c>
      <c r="G78" s="78" t="s">
        <v>113</v>
      </c>
      <c r="H78" s="78" t="s">
        <v>24</v>
      </c>
      <c r="I78" s="89"/>
      <c r="J78" s="89"/>
      <c r="K78" s="82" t="s">
        <v>113</v>
      </c>
      <c r="L78" s="82" t="s">
        <v>24</v>
      </c>
      <c r="M78" s="74">
        <f>IF(LEN(K78)&gt;4,MAX(0,K78-E78),IF(LEN(K78)=0,"x",K78))</f>
        <v>0</v>
      </c>
      <c r="N78" s="74" t="str">
        <f>IF(LEN(L78)&gt;4,MAX(0,F78-L78),IF(LEN(L78)=0,"x",L78))</f>
        <v>X</v>
      </c>
      <c r="O78" s="70" t="str">
        <f>IF(COUNT(M78:N78)=2,IF(F78-L78&gt;0,"PA","OK 1"),"TA "&amp;IF(LEN(K78)=1,K78,IF(LEN(L78)=1,L78,IF(K78=L78,RIGHT("x"&amp;K78),0))))</f>
        <v>TA X</v>
      </c>
      <c r="P78" s="49"/>
    </row>
    <row r="79" spans="2:16">
      <c r="B79" s="68" t="s">
        <v>105</v>
      </c>
      <c r="C79" s="68" t="s">
        <v>106</v>
      </c>
      <c r="D79" s="69" t="s">
        <v>20</v>
      </c>
      <c r="E79" s="72">
        <v>0.41666666666666669</v>
      </c>
      <c r="F79" s="72">
        <v>0.75</v>
      </c>
      <c r="G79" s="78" t="s">
        <v>16</v>
      </c>
      <c r="H79" s="78" t="s">
        <v>116</v>
      </c>
      <c r="I79" s="89"/>
      <c r="J79" s="89"/>
      <c r="K79" s="82" t="s">
        <v>16</v>
      </c>
      <c r="L79" s="82" t="s">
        <v>116</v>
      </c>
      <c r="M79" s="74">
        <f>IF(LEN(K79)&gt;4,MAX(0,K79-E79),IF(LEN(K79)=0,"x",K79))</f>
        <v>0</v>
      </c>
      <c r="N79" s="74">
        <f>IF(LEN(L79)&gt;4,MAX(0,F79-L79),IF(LEN(L79)=0,"x",L79))</f>
        <v>0</v>
      </c>
      <c r="O79" s="70" t="str">
        <f>IF(COUNT(M79:N79)=2,IF(F79-L79&gt;0,"PA","OK 1"),"TA "&amp;IF(LEN(K79)=1,K79,IF(LEN(L79)=1,L79,IF(K79=L79,RIGHT("x"&amp;K79),0))))</f>
        <v>OK 1</v>
      </c>
      <c r="P79" s="49"/>
    </row>
    <row r="80" spans="2:16">
      <c r="B80" s="68" t="s">
        <v>105</v>
      </c>
      <c r="C80" s="68" t="s">
        <v>106</v>
      </c>
      <c r="D80" s="69" t="s">
        <v>21</v>
      </c>
      <c r="E80" s="72">
        <v>0.41666666666666669</v>
      </c>
      <c r="F80" s="72">
        <v>0.75</v>
      </c>
      <c r="G80" s="78" t="s">
        <v>117</v>
      </c>
      <c r="H80" s="78" t="s">
        <v>118</v>
      </c>
      <c r="I80" s="89"/>
      <c r="J80" s="89"/>
      <c r="K80" s="82" t="s">
        <v>117</v>
      </c>
      <c r="L80" s="82" t="s">
        <v>118</v>
      </c>
      <c r="M80" s="74">
        <f>IF(LEN(K80)&gt;4,MAX(0,K80-E80),IF(LEN(K80)=0,"x",K80))</f>
        <v>0</v>
      </c>
      <c r="N80" s="74">
        <f>IF(LEN(L80)&gt;4,MAX(0,F80-L80),IF(LEN(L80)=0,"x",L80))</f>
        <v>1.388888888888884E-2</v>
      </c>
      <c r="O80" s="70" t="str">
        <f>IF(COUNT(M80:N80)=2,IF(F80-L80&gt;0,"PA","OK 1"),"TA "&amp;IF(LEN(K80)=1,K80,IF(LEN(L80)=1,L80,IF(K80=L80,RIGHT("x"&amp;K80),0))))</f>
        <v>PA</v>
      </c>
      <c r="P80" s="49"/>
    </row>
    <row r="81" spans="2:16">
      <c r="B81" s="68" t="s">
        <v>119</v>
      </c>
      <c r="C81" s="68" t="s">
        <v>120</v>
      </c>
      <c r="D81" s="69" t="s">
        <v>11</v>
      </c>
      <c r="E81" s="72">
        <v>0.41666666666666669</v>
      </c>
      <c r="F81" s="72">
        <v>0.75</v>
      </c>
      <c r="G81" s="78" t="s">
        <v>121</v>
      </c>
      <c r="H81" s="78" t="s">
        <v>74</v>
      </c>
      <c r="I81" s="89"/>
      <c r="J81" s="89"/>
      <c r="K81" s="82" t="s">
        <v>121</v>
      </c>
      <c r="L81" s="82" t="s">
        <v>74</v>
      </c>
      <c r="M81" s="74">
        <f>IF(LEN(K81)&gt;4,MAX(0,K81-E81),IF(LEN(K81)=0,"x",K81))</f>
        <v>0</v>
      </c>
      <c r="N81" s="74">
        <f>IF(LEN(L81)&gt;4,MAX(0,F81-L81),IF(LEN(L81)=0,"x",L81))</f>
        <v>0</v>
      </c>
      <c r="O81" s="70" t="str">
        <f>IF(COUNT(M81:N81)=2,IF(F81-L81&gt;0,"PA","OK 1"),"TA "&amp;IF(LEN(K81)=1,K81,IF(LEN(L81)=1,L81,IF(K81=L81,RIGHT("x"&amp;K81),0))))</f>
        <v>OK 1</v>
      </c>
      <c r="P81" s="49"/>
    </row>
    <row r="82" spans="2:16">
      <c r="B82" s="68" t="s">
        <v>119</v>
      </c>
      <c r="C82" s="68" t="s">
        <v>120</v>
      </c>
      <c r="D82" s="69" t="s">
        <v>14</v>
      </c>
      <c r="E82" s="72">
        <v>0.41666666666666669</v>
      </c>
      <c r="F82" s="72">
        <v>0.75</v>
      </c>
      <c r="G82" s="78" t="s">
        <v>46</v>
      </c>
      <c r="H82" s="78" t="s">
        <v>122</v>
      </c>
      <c r="I82" s="89"/>
      <c r="J82" s="89"/>
      <c r="K82" s="82" t="s">
        <v>46</v>
      </c>
      <c r="L82" s="82" t="s">
        <v>122</v>
      </c>
      <c r="M82" s="74">
        <f>IF(LEN(K82)&gt;4,MAX(0,K82-E82),IF(LEN(K82)=0,"x",K82))</f>
        <v>2.2916666666666696E-2</v>
      </c>
      <c r="N82" s="74">
        <f>IF(LEN(L82)&gt;4,MAX(0,F82-L82),IF(LEN(L82)=0,"x",L82))</f>
        <v>7.7777777777777835E-2</v>
      </c>
      <c r="O82" s="70" t="str">
        <f>IF(COUNT(M82:N82)=2,IF(F82-L82&gt;0,"PA","OK 1"),"TA "&amp;IF(LEN(K82)=1,K82,IF(LEN(L82)=1,L82,IF(K82=L82,RIGHT("x"&amp;K82),0))))</f>
        <v>PA</v>
      </c>
      <c r="P82" s="49"/>
    </row>
    <row r="83" spans="2:16">
      <c r="B83" s="68" t="s">
        <v>119</v>
      </c>
      <c r="C83" s="68" t="s">
        <v>120</v>
      </c>
      <c r="D83" s="69" t="s">
        <v>15</v>
      </c>
      <c r="E83" s="72">
        <v>0.41666666666666669</v>
      </c>
      <c r="F83" s="72">
        <v>0.75</v>
      </c>
      <c r="G83" s="78" t="s">
        <v>123</v>
      </c>
      <c r="H83" s="78" t="s">
        <v>124</v>
      </c>
      <c r="I83" s="89"/>
      <c r="J83" s="89"/>
      <c r="K83" s="82" t="s">
        <v>123</v>
      </c>
      <c r="L83" s="82" t="s">
        <v>124</v>
      </c>
      <c r="M83" s="74">
        <f>IF(LEN(K83)&gt;4,MAX(0,K83-E83),IF(LEN(K83)=0,"x",K83))</f>
        <v>6.2499999999999778E-3</v>
      </c>
      <c r="N83" s="74">
        <f>IF(LEN(L83)&gt;4,MAX(0,F83-L83),IF(LEN(L83)=0,"x",L83))</f>
        <v>7.1527777777777746E-2</v>
      </c>
      <c r="O83" s="70" t="str">
        <f>IF(COUNT(M83:N83)=2,IF(F83-L83&gt;0,"PA","OK 1"),"TA "&amp;IF(LEN(K83)=1,K83,IF(LEN(L83)=1,L83,IF(K83=L83,RIGHT("x"&amp;K83),0))))</f>
        <v>PA</v>
      </c>
      <c r="P83" s="49"/>
    </row>
    <row r="84" spans="2:16">
      <c r="B84" s="68" t="s">
        <v>119</v>
      </c>
      <c r="C84" s="68" t="s">
        <v>120</v>
      </c>
      <c r="D84" s="69" t="s">
        <v>17</v>
      </c>
      <c r="E84" s="72">
        <v>0.41666666666666669</v>
      </c>
      <c r="F84" s="72">
        <v>0.75</v>
      </c>
      <c r="G84" s="78" t="s">
        <v>125</v>
      </c>
      <c r="H84" s="78" t="s">
        <v>126</v>
      </c>
      <c r="I84" s="89"/>
      <c r="J84" s="89"/>
      <c r="K84" s="82" t="s">
        <v>125</v>
      </c>
      <c r="L84" s="82" t="s">
        <v>126</v>
      </c>
      <c r="M84" s="74">
        <f>IF(LEN(K84)&gt;4,MAX(0,K84-E84),IF(LEN(K84)=0,"x",K84))</f>
        <v>5.1388888888888817E-2</v>
      </c>
      <c r="N84" s="74">
        <f>IF(LEN(L84)&gt;4,MAX(0,F84-L84),IF(LEN(L84)=0,"x",L84))</f>
        <v>0</v>
      </c>
      <c r="O84" s="70" t="str">
        <f>IF(COUNT(M84:N84)=2,IF(F84-L84&gt;0,"PA","OK 1"),"TA "&amp;IF(LEN(K84)=1,K84,IF(LEN(L84)=1,L84,IF(K84=L84,RIGHT("x"&amp;K84),0))))</f>
        <v>OK 1</v>
      </c>
      <c r="P84" s="49"/>
    </row>
    <row r="85" spans="2:16">
      <c r="B85" s="68" t="s">
        <v>119</v>
      </c>
      <c r="C85" s="68" t="s">
        <v>120</v>
      </c>
      <c r="D85" s="69" t="s">
        <v>18</v>
      </c>
      <c r="E85" s="72">
        <v>0.41666666666666669</v>
      </c>
      <c r="F85" s="72">
        <v>0.75</v>
      </c>
      <c r="G85" s="78" t="s">
        <v>23</v>
      </c>
      <c r="H85" s="78" t="s">
        <v>23</v>
      </c>
      <c r="I85" s="89"/>
      <c r="J85" s="89"/>
      <c r="K85" s="82" t="s">
        <v>23</v>
      </c>
      <c r="L85" s="82" t="s">
        <v>23</v>
      </c>
      <c r="M85" s="74" t="str">
        <f>IF(LEN(K85)&gt;4,MAX(0,K85-E85),IF(LEN(K85)=0,"x",K85))</f>
        <v>x</v>
      </c>
      <c r="N85" s="74" t="str">
        <f>IF(LEN(L85)&gt;4,MAX(0,F85-L85),IF(LEN(L85)=0,"x",L85))</f>
        <v>x</v>
      </c>
      <c r="O85" s="70" t="str">
        <f>IF(COUNT(M85:N85)=2,IF(F85-L85&gt;0,"PA","OK 1"),"TA "&amp;IF(LEN(K85)=1,K85,IF(LEN(L85)=1,L85,IF(K85=L85,RIGHT("x"&amp;K85),0))))</f>
        <v>TA x</v>
      </c>
      <c r="P85" s="49"/>
    </row>
    <row r="86" spans="2:16">
      <c r="B86" s="68" t="s">
        <v>119</v>
      </c>
      <c r="C86" s="68" t="s">
        <v>120</v>
      </c>
      <c r="D86" s="69" t="s">
        <v>19</v>
      </c>
      <c r="E86" s="72">
        <v>0.41666666666666669</v>
      </c>
      <c r="F86" s="72">
        <v>0.75</v>
      </c>
      <c r="G86" s="78" t="s">
        <v>127</v>
      </c>
      <c r="H86" s="78" t="s">
        <v>128</v>
      </c>
      <c r="I86" s="89"/>
      <c r="J86" s="89"/>
      <c r="K86" s="82" t="s">
        <v>127</v>
      </c>
      <c r="L86" s="82" t="s">
        <v>128</v>
      </c>
      <c r="M86" s="74">
        <f>IF(LEN(K86)&gt;4,MAX(0,K86-E86),IF(LEN(K86)=0,"x",K86))</f>
        <v>1.1805555555555514E-2</v>
      </c>
      <c r="N86" s="74">
        <f>IF(LEN(L86)&gt;4,MAX(0,F86-L86),IF(LEN(L86)=0,"x",L86))</f>
        <v>0</v>
      </c>
      <c r="O86" s="70" t="str">
        <f>IF(COUNT(M86:N86)=2,IF(F86-L86&gt;0,"PA","OK 1"),"TA "&amp;IF(LEN(K86)=1,K86,IF(LEN(L86)=1,L86,IF(K86=L86,RIGHT("x"&amp;K86),0))))</f>
        <v>OK 1</v>
      </c>
      <c r="P86" s="49"/>
    </row>
    <row r="87" spans="2:16">
      <c r="B87" s="68" t="s">
        <v>119</v>
      </c>
      <c r="C87" s="68" t="s">
        <v>120</v>
      </c>
      <c r="D87" s="69" t="s">
        <v>20</v>
      </c>
      <c r="E87" s="72">
        <v>0.41666666666666669</v>
      </c>
      <c r="F87" s="72">
        <v>0.75</v>
      </c>
      <c r="G87" s="78" t="s">
        <v>104</v>
      </c>
      <c r="H87" s="78" t="s">
        <v>114</v>
      </c>
      <c r="I87" s="89"/>
      <c r="J87" s="89"/>
      <c r="K87" s="82" t="s">
        <v>104</v>
      </c>
      <c r="L87" s="82" t="s">
        <v>114</v>
      </c>
      <c r="M87" s="74">
        <f>IF(LEN(K87)&gt;4,MAX(0,K87-E87),IF(LEN(K87)=0,"x",K87))</f>
        <v>4.8611111111110938E-3</v>
      </c>
      <c r="N87" s="74">
        <f>IF(LEN(L87)&gt;4,MAX(0,F87-L87),IF(LEN(L87)=0,"x",L87))</f>
        <v>0</v>
      </c>
      <c r="O87" s="70" t="str">
        <f>IF(COUNT(M87:N87)=2,IF(F87-L87&gt;0,"PA","OK 1"),"TA "&amp;IF(LEN(K87)=1,K87,IF(LEN(L87)=1,L87,IF(K87=L87,RIGHT("x"&amp;K87),0))))</f>
        <v>OK 1</v>
      </c>
      <c r="P87" s="49"/>
    </row>
    <row r="88" spans="2:16">
      <c r="B88" s="68" t="s">
        <v>119</v>
      </c>
      <c r="C88" s="68" t="s">
        <v>120</v>
      </c>
      <c r="D88" s="69" t="s">
        <v>21</v>
      </c>
      <c r="E88" s="72">
        <v>0.41666666666666669</v>
      </c>
      <c r="F88" s="72">
        <v>0.75</v>
      </c>
      <c r="G88" s="78" t="s">
        <v>129</v>
      </c>
      <c r="H88" s="78" t="s">
        <v>130</v>
      </c>
      <c r="I88" s="89"/>
      <c r="J88" s="89"/>
      <c r="K88" s="82" t="s">
        <v>129</v>
      </c>
      <c r="L88" s="82" t="s">
        <v>130</v>
      </c>
      <c r="M88" s="74">
        <f>IF(LEN(K88)&gt;4,MAX(0,K88-E88),IF(LEN(K88)=0,"x",K88))</f>
        <v>1.1111111111111127E-2</v>
      </c>
      <c r="N88" s="74">
        <f>IF(LEN(L88)&gt;4,MAX(0,F88-L88),IF(LEN(L88)=0,"x",L88))</f>
        <v>0</v>
      </c>
      <c r="O88" s="70" t="str">
        <f>IF(COUNT(M88:N88)=2,IF(F88-L88&gt;0,"PA","OK 1"),"TA "&amp;IF(LEN(K88)=1,K88,IF(LEN(L88)=1,L88,IF(K88=L88,RIGHT("x"&amp;K88),0))))</f>
        <v>OK 1</v>
      </c>
      <c r="P88" s="49"/>
    </row>
    <row r="89" spans="2:16">
      <c r="B89" s="68" t="s">
        <v>131</v>
      </c>
      <c r="C89" s="68" t="s">
        <v>132</v>
      </c>
      <c r="D89" s="69" t="s">
        <v>11</v>
      </c>
      <c r="E89" s="72">
        <v>0.41666666666666669</v>
      </c>
      <c r="F89" s="72">
        <v>0.75</v>
      </c>
      <c r="G89" s="78" t="s">
        <v>133</v>
      </c>
      <c r="H89" s="78" t="s">
        <v>89</v>
      </c>
      <c r="I89" s="89"/>
      <c r="J89" s="89"/>
      <c r="K89" s="82" t="s">
        <v>133</v>
      </c>
      <c r="L89" s="82" t="s">
        <v>89</v>
      </c>
      <c r="M89" s="74">
        <f>IF(LEN(K89)&gt;4,MAX(0,K89-E89),IF(LEN(K89)=0,"x",K89))</f>
        <v>0</v>
      </c>
      <c r="N89" s="74">
        <f>IF(LEN(L89)&gt;4,MAX(0,F89-L89),IF(LEN(L89)=0,"x",L89))</f>
        <v>1.5972222222222165E-2</v>
      </c>
      <c r="O89" s="70" t="str">
        <f>IF(COUNT(M89:N89)=2,IF(F89-L89&gt;0,"PA","OK 1"),"TA "&amp;IF(LEN(K89)=1,K89,IF(LEN(L89)=1,L89,IF(K89=L89,RIGHT("x"&amp;K89),0))))</f>
        <v>PA</v>
      </c>
      <c r="P89" s="49"/>
    </row>
    <row r="90" spans="2:16">
      <c r="B90" s="68" t="s">
        <v>131</v>
      </c>
      <c r="C90" s="68" t="s">
        <v>132</v>
      </c>
      <c r="D90" s="69" t="s">
        <v>14</v>
      </c>
      <c r="E90" s="72">
        <v>0.41666666666666669</v>
      </c>
      <c r="F90" s="72">
        <v>0.75</v>
      </c>
      <c r="G90" s="78" t="s">
        <v>134</v>
      </c>
      <c r="H90" s="78" t="s">
        <v>135</v>
      </c>
      <c r="I90" s="89"/>
      <c r="J90" s="89"/>
      <c r="K90" s="82" t="s">
        <v>134</v>
      </c>
      <c r="L90" s="82" t="s">
        <v>135</v>
      </c>
      <c r="M90" s="74">
        <f>IF(LEN(K90)&gt;4,MAX(0,K90-E90),IF(LEN(K90)=0,"x",K90))</f>
        <v>0</v>
      </c>
      <c r="N90" s="74">
        <f>IF(LEN(L90)&gt;4,MAX(0,F90-L90),IF(LEN(L90)=0,"x",L90))</f>
        <v>7.7083333333333393E-2</v>
      </c>
      <c r="O90" s="70" t="str">
        <f>IF(COUNT(M90:N90)=2,IF(F90-L90&gt;0,"PA","OK 1"),"TA "&amp;IF(LEN(K90)=1,K90,IF(LEN(L90)=1,L90,IF(K90=L90,RIGHT("x"&amp;K90),0))))</f>
        <v>PA</v>
      </c>
      <c r="P90" s="49"/>
    </row>
    <row r="91" spans="2:16">
      <c r="B91" s="68" t="s">
        <v>131</v>
      </c>
      <c r="C91" s="68" t="s">
        <v>132</v>
      </c>
      <c r="D91" s="69" t="s">
        <v>15</v>
      </c>
      <c r="E91" s="72">
        <v>0.41666666666666669</v>
      </c>
      <c r="F91" s="72">
        <v>0.75</v>
      </c>
      <c r="G91" s="78" t="s">
        <v>136</v>
      </c>
      <c r="H91" s="78" t="s">
        <v>137</v>
      </c>
      <c r="I91" s="89"/>
      <c r="J91" s="89"/>
      <c r="K91" s="82" t="s">
        <v>136</v>
      </c>
      <c r="L91" s="82" t="s">
        <v>137</v>
      </c>
      <c r="M91" s="74">
        <f>IF(LEN(K91)&gt;4,MAX(0,K91-E91),IF(LEN(K91)=0,"x",K91))</f>
        <v>0</v>
      </c>
      <c r="N91" s="74">
        <f>IF(LEN(L91)&gt;4,MAX(0,F91-L91),IF(LEN(L91)=0,"x",L91))</f>
        <v>7.3611111111111072E-2</v>
      </c>
      <c r="O91" s="70" t="str">
        <f>IF(COUNT(M91:N91)=2,IF(F91-L91&gt;0,"PA","OK 1"),"TA "&amp;IF(LEN(K91)=1,K91,IF(LEN(L91)=1,L91,IF(K91=L91,RIGHT("x"&amp;K91),0))))</f>
        <v>PA</v>
      </c>
      <c r="P91" s="49"/>
    </row>
    <row r="92" spans="2:16">
      <c r="B92" s="68" t="s">
        <v>131</v>
      </c>
      <c r="C92" s="68" t="s">
        <v>132</v>
      </c>
      <c r="D92" s="69" t="s">
        <v>17</v>
      </c>
      <c r="E92" s="72">
        <v>0.41666666666666669</v>
      </c>
      <c r="F92" s="72">
        <v>0.75</v>
      </c>
      <c r="G92" s="78" t="s">
        <v>41</v>
      </c>
      <c r="H92" s="78" t="s">
        <v>86</v>
      </c>
      <c r="I92" s="89"/>
      <c r="J92" s="89"/>
      <c r="K92" s="82" t="s">
        <v>41</v>
      </c>
      <c r="L92" s="82" t="s">
        <v>86</v>
      </c>
      <c r="M92" s="74">
        <f>IF(LEN(K92)&gt;4,MAX(0,K92-E92),IF(LEN(K92)=0,"x",K92))</f>
        <v>0</v>
      </c>
      <c r="N92" s="74">
        <f>IF(LEN(L92)&gt;4,MAX(0,F92-L92),IF(LEN(L92)=0,"x",L92))</f>
        <v>1.4583333333333393E-2</v>
      </c>
      <c r="O92" s="70" t="str">
        <f>IF(COUNT(M92:N92)=2,IF(F92-L92&gt;0,"PA","OK 1"),"TA "&amp;IF(LEN(K92)=1,K92,IF(LEN(L92)=1,L92,IF(K92=L92,RIGHT("x"&amp;K92),0))))</f>
        <v>PA</v>
      </c>
      <c r="P92" s="49"/>
    </row>
    <row r="93" spans="2:16">
      <c r="B93" s="68" t="s">
        <v>131</v>
      </c>
      <c r="C93" s="68" t="s">
        <v>132</v>
      </c>
      <c r="D93" s="69" t="s">
        <v>18</v>
      </c>
      <c r="E93" s="72">
        <v>0.41666666666666669</v>
      </c>
      <c r="F93" s="72">
        <v>0.75</v>
      </c>
      <c r="G93" s="78" t="s">
        <v>138</v>
      </c>
      <c r="H93" s="78" t="s">
        <v>61</v>
      </c>
      <c r="I93" s="89"/>
      <c r="J93" s="89"/>
      <c r="K93" s="82" t="s">
        <v>138</v>
      </c>
      <c r="L93" s="82" t="s">
        <v>61</v>
      </c>
      <c r="M93" s="74">
        <f>IF(LEN(K93)&gt;4,MAX(0,K93-E93),IF(LEN(K93)=0,"x",K93))</f>
        <v>0</v>
      </c>
      <c r="N93" s="74">
        <f>IF(LEN(L93)&gt;4,MAX(0,F93-L93),IF(LEN(L93)=0,"x",L93))</f>
        <v>2.0138888888888928E-2</v>
      </c>
      <c r="O93" s="70" t="str">
        <f>IF(COUNT(M93:N93)=2,IF(F93-L93&gt;0,"PA","OK 1"),"TA "&amp;IF(LEN(K93)=1,K93,IF(LEN(L93)=1,L93,IF(K93=L93,RIGHT("x"&amp;K93),0))))</f>
        <v>PA</v>
      </c>
      <c r="P93" s="49"/>
    </row>
    <row r="94" spans="2:16">
      <c r="B94" s="68" t="s">
        <v>131</v>
      </c>
      <c r="C94" s="68" t="s">
        <v>132</v>
      </c>
      <c r="D94" s="69" t="s">
        <v>19</v>
      </c>
      <c r="E94" s="72">
        <v>0.41666666666666669</v>
      </c>
      <c r="F94" s="72">
        <v>0.75</v>
      </c>
      <c r="G94" s="78" t="s">
        <v>139</v>
      </c>
      <c r="H94" s="78" t="s">
        <v>140</v>
      </c>
      <c r="I94" s="89"/>
      <c r="J94" s="89"/>
      <c r="K94" s="82" t="s">
        <v>139</v>
      </c>
      <c r="L94" s="82" t="s">
        <v>140</v>
      </c>
      <c r="M94" s="74">
        <f>IF(LEN(K94)&gt;4,MAX(0,K94-E94),IF(LEN(K94)=0,"x",K94))</f>
        <v>0</v>
      </c>
      <c r="N94" s="74">
        <f>IF(LEN(L94)&gt;4,MAX(0,F94-L94),IF(LEN(L94)=0,"x",L94))</f>
        <v>9.7222222222222987E-3</v>
      </c>
      <c r="O94" s="70" t="str">
        <f>IF(COUNT(M94:N94)=2,IF(F94-L94&gt;0,"PA","OK 1"),"TA "&amp;IF(LEN(K94)=1,K94,IF(LEN(L94)=1,L94,IF(K94=L94,RIGHT("x"&amp;K94),0))))</f>
        <v>PA</v>
      </c>
      <c r="P94" s="49"/>
    </row>
    <row r="95" spans="2:16">
      <c r="B95" s="68" t="s">
        <v>131</v>
      </c>
      <c r="C95" s="68" t="s">
        <v>132</v>
      </c>
      <c r="D95" s="69" t="s">
        <v>20</v>
      </c>
      <c r="E95" s="72">
        <v>0.41666666666666669</v>
      </c>
      <c r="F95" s="72">
        <v>0.75</v>
      </c>
      <c r="G95" s="78" t="s">
        <v>141</v>
      </c>
      <c r="H95" s="78" t="s">
        <v>89</v>
      </c>
      <c r="I95" s="89"/>
      <c r="J95" s="89"/>
      <c r="K95" s="82" t="s">
        <v>141</v>
      </c>
      <c r="L95" s="82" t="s">
        <v>89</v>
      </c>
      <c r="M95" s="74">
        <f>IF(LEN(K95)&gt;4,MAX(0,K95-E95),IF(LEN(K95)=0,"x",K95))</f>
        <v>0</v>
      </c>
      <c r="N95" s="74">
        <f>IF(LEN(L95)&gt;4,MAX(0,F95-L95),IF(LEN(L95)=0,"x",L95))</f>
        <v>1.5972222222222165E-2</v>
      </c>
      <c r="O95" s="70" t="str">
        <f>IF(COUNT(M95:N95)=2,IF(F95-L95&gt;0,"PA","OK 1"),"TA "&amp;IF(LEN(K95)=1,K95,IF(LEN(L95)=1,L95,IF(K95=L95,RIGHT("x"&amp;K95),0))))</f>
        <v>PA</v>
      </c>
      <c r="P95" s="49"/>
    </row>
    <row r="96" spans="2:16">
      <c r="B96" s="68" t="s">
        <v>131</v>
      </c>
      <c r="C96" s="68" t="s">
        <v>132</v>
      </c>
      <c r="D96" s="69" t="s">
        <v>21</v>
      </c>
      <c r="E96" s="72">
        <v>0.41666666666666669</v>
      </c>
      <c r="F96" s="72">
        <v>0.75</v>
      </c>
      <c r="G96" s="78" t="s">
        <v>133</v>
      </c>
      <c r="H96" s="78" t="s">
        <v>140</v>
      </c>
      <c r="I96" s="89"/>
      <c r="J96" s="89"/>
      <c r="K96" s="82" t="s">
        <v>133</v>
      </c>
      <c r="L96" s="82" t="s">
        <v>140</v>
      </c>
      <c r="M96" s="74">
        <f>IF(LEN(K96)&gt;4,MAX(0,K96-E96),IF(LEN(K96)=0,"x",K96))</f>
        <v>0</v>
      </c>
      <c r="N96" s="74">
        <f>IF(LEN(L96)&gt;4,MAX(0,F96-L96),IF(LEN(L96)=0,"x",L96))</f>
        <v>9.7222222222222987E-3</v>
      </c>
      <c r="O96" s="70" t="str">
        <f>IF(COUNT(M96:N96)=2,IF(F96-L96&gt;0,"PA","OK 1"),"TA "&amp;IF(LEN(K96)=1,K96,IF(LEN(L96)=1,L96,IF(K96=L96,RIGHT("x"&amp;K96),0))))</f>
        <v>PA</v>
      </c>
      <c r="P96" s="49"/>
    </row>
    <row r="97" spans="2:16">
      <c r="B97" s="68" t="s">
        <v>142</v>
      </c>
      <c r="C97" s="68" t="s">
        <v>143</v>
      </c>
      <c r="D97" s="69" t="s">
        <v>14</v>
      </c>
      <c r="E97" s="72">
        <v>0.41666666666666669</v>
      </c>
      <c r="F97" s="72">
        <v>0.75</v>
      </c>
      <c r="G97" s="78" t="s">
        <v>104</v>
      </c>
      <c r="H97" s="78" t="s">
        <v>144</v>
      </c>
      <c r="I97" s="89"/>
      <c r="J97" s="89"/>
      <c r="K97" s="82" t="s">
        <v>104</v>
      </c>
      <c r="L97" s="82" t="s">
        <v>144</v>
      </c>
      <c r="M97" s="74">
        <f>IF(LEN(K97)&gt;4,MAX(0,K97-E97),IF(LEN(K97)=0,"x",K97))</f>
        <v>4.8611111111110938E-3</v>
      </c>
      <c r="N97" s="74">
        <f>IF(LEN(L97)&gt;4,MAX(0,F97-L97),IF(LEN(L97)=0,"x",L97))</f>
        <v>0.12847222222222221</v>
      </c>
      <c r="O97" s="70" t="str">
        <f>IF(COUNT(M97:N97)=2,IF(F97-L97&gt;0,"PA","OK 1"),"TA "&amp;IF(LEN(K97)=1,K97,IF(LEN(L97)=1,L97,IF(K97=L97,RIGHT("x"&amp;K97),0))))</f>
        <v>PA</v>
      </c>
      <c r="P97" s="49"/>
    </row>
    <row r="98" spans="2:16">
      <c r="B98" s="68" t="s">
        <v>142</v>
      </c>
      <c r="C98" s="68" t="s">
        <v>143</v>
      </c>
      <c r="D98" s="69" t="s">
        <v>15</v>
      </c>
      <c r="E98" s="72">
        <v>0.41666666666666669</v>
      </c>
      <c r="F98" s="72">
        <v>0.75</v>
      </c>
      <c r="G98" s="78" t="s">
        <v>48</v>
      </c>
      <c r="H98" s="78" t="s">
        <v>145</v>
      </c>
      <c r="I98" s="89"/>
      <c r="J98" s="89"/>
      <c r="K98" s="82" t="s">
        <v>48</v>
      </c>
      <c r="L98" s="82" t="s">
        <v>145</v>
      </c>
      <c r="M98" s="74">
        <f>IF(LEN(K98)&gt;4,MAX(0,K98-E98),IF(LEN(K98)=0,"x",K98))</f>
        <v>1.8749999999999933E-2</v>
      </c>
      <c r="N98" s="74">
        <f>IF(LEN(L98)&gt;4,MAX(0,F98-L98),IF(LEN(L98)=0,"x",L98))</f>
        <v>8.8194444444444464E-2</v>
      </c>
      <c r="O98" s="70" t="str">
        <f>IF(COUNT(M98:N98)=2,IF(F98-L98&gt;0,"PA","OK 1"),"TA "&amp;IF(LEN(K98)=1,K98,IF(LEN(L98)=1,L98,IF(K98=L98,RIGHT("x"&amp;K98),0))))</f>
        <v>PA</v>
      </c>
      <c r="P98" s="49"/>
    </row>
    <row r="99" spans="2:16">
      <c r="B99" s="68" t="s">
        <v>142</v>
      </c>
      <c r="C99" s="68" t="s">
        <v>143</v>
      </c>
      <c r="D99" s="69" t="s">
        <v>17</v>
      </c>
      <c r="E99" s="72">
        <v>0.41666666666666669</v>
      </c>
      <c r="F99" s="72">
        <v>0.75</v>
      </c>
      <c r="G99" s="78" t="s">
        <v>30</v>
      </c>
      <c r="H99" s="78" t="s">
        <v>146</v>
      </c>
      <c r="I99" s="89"/>
      <c r="J99" s="89"/>
      <c r="K99" s="82" t="s">
        <v>30</v>
      </c>
      <c r="L99" s="82" t="s">
        <v>146</v>
      </c>
      <c r="M99" s="74">
        <f>IF(LEN(K99)&gt;4,MAX(0,K99-E99),IF(LEN(K99)=0,"x",K99))</f>
        <v>0</v>
      </c>
      <c r="N99" s="74">
        <f>IF(LEN(L99)&gt;4,MAX(0,F99-L99),IF(LEN(L99)=0,"x",L99))</f>
        <v>2.3611111111111138E-2</v>
      </c>
      <c r="O99" s="70" t="str">
        <f>IF(COUNT(M99:N99)=2,IF(F99-L99&gt;0,"PA","OK 1"),"TA "&amp;IF(LEN(K99)=1,K99,IF(LEN(L99)=1,L99,IF(K99=L99,RIGHT("x"&amp;K99),0))))</f>
        <v>PA</v>
      </c>
      <c r="P99" s="49"/>
    </row>
    <row r="100" spans="2:16">
      <c r="B100" s="68" t="s">
        <v>142</v>
      </c>
      <c r="C100" s="68" t="s">
        <v>143</v>
      </c>
      <c r="D100" s="69" t="s">
        <v>18</v>
      </c>
      <c r="E100" s="72">
        <v>0.41666666666666669</v>
      </c>
      <c r="F100" s="72">
        <v>0.75</v>
      </c>
      <c r="G100" s="78" t="s">
        <v>33</v>
      </c>
      <c r="H100" s="78" t="s">
        <v>147</v>
      </c>
      <c r="I100" s="89"/>
      <c r="J100" s="89"/>
      <c r="K100" s="82" t="s">
        <v>33</v>
      </c>
      <c r="L100" s="82" t="s">
        <v>147</v>
      </c>
      <c r="M100" s="74">
        <f>IF(LEN(K100)&gt;4,MAX(0,K100-E100),IF(LEN(K100)=0,"x",K100))</f>
        <v>0</v>
      </c>
      <c r="N100" s="74">
        <f>IF(LEN(L100)&gt;4,MAX(0,F100-L100),IF(LEN(L100)=0,"x",L100))</f>
        <v>0.12083333333333335</v>
      </c>
      <c r="O100" s="70" t="str">
        <f>IF(COUNT(M100:N100)=2,IF(F100-L100&gt;0,"PA","OK 1"),"TA "&amp;IF(LEN(K100)=1,K100,IF(LEN(L100)=1,L100,IF(K100=L100,RIGHT("x"&amp;K100),0))))</f>
        <v>PA</v>
      </c>
      <c r="P100" s="49"/>
    </row>
    <row r="101" spans="2:16">
      <c r="B101" s="68" t="s">
        <v>142</v>
      </c>
      <c r="C101" s="68" t="s">
        <v>143</v>
      </c>
      <c r="D101" s="69" t="s">
        <v>19</v>
      </c>
      <c r="E101" s="72">
        <v>0.41666666666666669</v>
      </c>
      <c r="F101" s="72">
        <v>0.75</v>
      </c>
      <c r="G101" s="78" t="s">
        <v>148</v>
      </c>
      <c r="H101" s="78" t="s">
        <v>23</v>
      </c>
      <c r="I101" s="89"/>
      <c r="J101" s="89"/>
      <c r="K101" s="82" t="s">
        <v>148</v>
      </c>
      <c r="L101" s="82" t="s">
        <v>23</v>
      </c>
      <c r="M101" s="74" t="str">
        <f>IF(LEN(K101)&gt;4,MAX(0,K101-E101),IF(LEN(K101)=0,"x",K101))</f>
        <v>D</v>
      </c>
      <c r="N101" s="74" t="str">
        <f>IF(LEN(L101)&gt;4,MAX(0,F101-L101),IF(LEN(L101)=0,"x",L101))</f>
        <v>x</v>
      </c>
      <c r="O101" s="70" t="str">
        <f>IF(COUNT(M101:N101)=2,IF(F101-L101&gt;0,"PA","OK 1"),"TA "&amp;IF(LEN(K101)=1,K101,IF(LEN(L101)=1,L101,IF(K101=L101,RIGHT("x"&amp;K101),0))))</f>
        <v>TA D</v>
      </c>
      <c r="P101" s="49"/>
    </row>
    <row r="102" spans="2:16">
      <c r="B102" s="68" t="s">
        <v>142</v>
      </c>
      <c r="C102" s="68" t="s">
        <v>143</v>
      </c>
      <c r="D102" s="69" t="s">
        <v>20</v>
      </c>
      <c r="E102" s="72">
        <v>0.41666666666666669</v>
      </c>
      <c r="F102" s="72">
        <v>0.75</v>
      </c>
      <c r="G102" s="78" t="s">
        <v>149</v>
      </c>
      <c r="H102" s="78" t="s">
        <v>24</v>
      </c>
      <c r="I102" s="89"/>
      <c r="J102" s="89"/>
      <c r="K102" s="82" t="s">
        <v>149</v>
      </c>
      <c r="L102" s="82" t="s">
        <v>24</v>
      </c>
      <c r="M102" s="74">
        <f>IF(LEN(K102)&gt;4,MAX(0,K102-E102),IF(LEN(K102)=0,"x",K102))</f>
        <v>2.0833333333333259E-3</v>
      </c>
      <c r="N102" s="74" t="str">
        <f>IF(LEN(L102)&gt;4,MAX(0,F102-L102),IF(LEN(L102)=0,"x",L102))</f>
        <v>X</v>
      </c>
      <c r="O102" s="70" t="str">
        <f>IF(COUNT(M102:N102)=2,IF(F102-L102&gt;0,"PA","OK 1"),"TA "&amp;IF(LEN(K102)=1,K102,IF(LEN(L102)=1,L102,IF(K102=L102,RIGHT("x"&amp;K102),0))))</f>
        <v>TA X</v>
      </c>
      <c r="P102" s="49"/>
    </row>
    <row r="103" spans="2:16">
      <c r="B103" s="68" t="s">
        <v>142</v>
      </c>
      <c r="C103" s="68" t="s">
        <v>143</v>
      </c>
      <c r="D103" s="69" t="s">
        <v>21</v>
      </c>
      <c r="E103" s="72">
        <v>0.41666666666666669</v>
      </c>
      <c r="F103" s="72">
        <v>0.75</v>
      </c>
      <c r="G103" s="78" t="s">
        <v>49</v>
      </c>
      <c r="H103" s="78" t="s">
        <v>24</v>
      </c>
      <c r="I103" s="89"/>
      <c r="J103" s="89"/>
      <c r="K103" s="82" t="s">
        <v>49</v>
      </c>
      <c r="L103" s="82" t="s">
        <v>24</v>
      </c>
      <c r="M103" s="74">
        <f>IF(LEN(K103)&gt;4,MAX(0,K103-E103),IF(LEN(K103)=0,"x",K103))</f>
        <v>0</v>
      </c>
      <c r="N103" s="74" t="str">
        <f>IF(LEN(L103)&gt;4,MAX(0,F103-L103),IF(LEN(L103)=0,"x",L103))</f>
        <v>X</v>
      </c>
      <c r="O103" s="70" t="str">
        <f>IF(COUNT(M103:N103)=2,IF(F103-L103&gt;0,"PA","OK 1"),"TA "&amp;IF(LEN(K103)=1,K103,IF(LEN(L103)=1,L103,IF(K103=L103,RIGHT("x"&amp;K103),0))))</f>
        <v>TA X</v>
      </c>
      <c r="P103" s="49"/>
    </row>
  </sheetData>
  <pageMargins left="0.7" right="0.7" top="0.75" bottom="0.75" header="0.3" footer="0.3"/>
  <pageSetup paperSize="768" orientation="portrait" horizontalDpi="4294967293" verticalDpi="4294967293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>
    <pageSetUpPr fitToPage="1"/>
  </sheetPr>
  <dimension ref="A1:N64"/>
  <sheetViews>
    <sheetView zoomScale="85" zoomScaleNormal="85" workbookViewId="0">
      <pane ySplit="6" topLeftCell="A7" activePane="bottomLeft" state="frozen"/>
      <selection activeCell="E40" activeCellId="1" sqref="E38 E40"/>
      <selection pane="bottomLeft" activeCell="G8" sqref="G8"/>
    </sheetView>
  </sheetViews>
  <sheetFormatPr defaultRowHeight="15"/>
  <cols>
    <col min="1" max="1" width="5.7109375" style="6" customWidth="1"/>
    <col min="2" max="2" width="8.85546875" style="6" customWidth="1"/>
    <col min="3" max="3" width="23.5703125" style="6" customWidth="1"/>
    <col min="4" max="4" width="11" style="6" customWidth="1"/>
    <col min="5" max="5" width="8.140625" style="8" customWidth="1"/>
    <col min="6" max="14" width="7" style="7" bestFit="1" customWidth="1"/>
    <col min="15" max="16384" width="9.140625" style="6"/>
  </cols>
  <sheetData>
    <row r="1" spans="1:14" ht="23.25">
      <c r="A1" s="51"/>
      <c r="B1" s="51"/>
      <c r="C1" s="51"/>
      <c r="D1" s="51">
        <v>1</v>
      </c>
      <c r="E1" s="51" t="s">
        <v>273</v>
      </c>
      <c r="F1" s="51"/>
      <c r="G1" s="51"/>
      <c r="H1" s="51"/>
      <c r="I1" s="51"/>
      <c r="J1" s="51"/>
      <c r="K1" s="51"/>
      <c r="L1" s="51"/>
      <c r="M1" s="51"/>
      <c r="N1" s="51"/>
    </row>
    <row r="2" spans="1:14" s="54" customFormat="1" ht="18.75" customHeight="1">
      <c r="A2" s="53"/>
      <c r="B2" s="53"/>
      <c r="C2" s="53"/>
      <c r="D2" s="53" t="s">
        <v>249</v>
      </c>
      <c r="E2" s="53" t="s">
        <v>274</v>
      </c>
      <c r="F2" s="53"/>
      <c r="G2" s="53"/>
      <c r="H2" s="53"/>
      <c r="I2" s="53"/>
      <c r="J2" s="53"/>
      <c r="K2" s="53"/>
      <c r="L2" s="53"/>
      <c r="M2" s="53"/>
      <c r="N2" s="53"/>
    </row>
    <row r="3" spans="1:14" ht="18.75" customHeight="1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2.75" customHeight="1">
      <c r="A4" s="7"/>
      <c r="D4" s="7"/>
    </row>
    <row r="5" spans="1:14" ht="20.100000000000001" customHeight="1">
      <c r="A5" s="60" t="s">
        <v>170</v>
      </c>
      <c r="B5" s="61" t="s">
        <v>219</v>
      </c>
      <c r="C5" s="60" t="s">
        <v>171</v>
      </c>
      <c r="D5" s="60" t="s">
        <v>172</v>
      </c>
      <c r="E5" s="38" t="str">
        <f>CHOOSE(WEEKDAY(E6),"Minggu","Senin","Selasa","Rabu","Kamis","Jumat","Sabtu")</f>
        <v>Selasa</v>
      </c>
      <c r="F5" s="38" t="str">
        <f t="shared" ref="F5:N5" si="0">CHOOSE(WEEKDAY(F6),"Minggu","Senin","Selasa","Rabu","Kamis","Jumat","Sabtu")</f>
        <v>Rabu</v>
      </c>
      <c r="G5" s="38" t="str">
        <f t="shared" si="0"/>
        <v>Kamis</v>
      </c>
      <c r="H5" s="38" t="str">
        <f t="shared" si="0"/>
        <v>Jumat</v>
      </c>
      <c r="I5" s="38" t="str">
        <f t="shared" si="0"/>
        <v>Sabtu</v>
      </c>
      <c r="J5" s="38" t="str">
        <f t="shared" si="0"/>
        <v>Minggu</v>
      </c>
      <c r="K5" s="38" t="str">
        <f t="shared" si="0"/>
        <v>Senin</v>
      </c>
      <c r="L5" s="38" t="str">
        <f t="shared" si="0"/>
        <v>Selasa</v>
      </c>
      <c r="M5" s="38" t="str">
        <f t="shared" si="0"/>
        <v>Rabu</v>
      </c>
      <c r="N5" s="38" t="str">
        <f t="shared" si="0"/>
        <v>Kamis</v>
      </c>
    </row>
    <row r="6" spans="1:14" ht="20.100000000000001" customHeight="1">
      <c r="A6" s="60"/>
      <c r="B6" s="61"/>
      <c r="C6" s="60"/>
      <c r="D6" s="60"/>
      <c r="E6" s="33">
        <v>42115</v>
      </c>
      <c r="F6" s="33">
        <v>42116</v>
      </c>
      <c r="G6" s="33">
        <v>42117</v>
      </c>
      <c r="H6" s="33">
        <v>42118</v>
      </c>
      <c r="I6" s="33">
        <v>42119</v>
      </c>
      <c r="J6" s="33">
        <v>42120</v>
      </c>
      <c r="K6" s="33">
        <v>42121</v>
      </c>
      <c r="L6" s="33">
        <v>42122</v>
      </c>
      <c r="M6" s="33">
        <v>42123</v>
      </c>
      <c r="N6" s="33">
        <v>42124</v>
      </c>
    </row>
    <row r="7" spans="1:14" ht="20.100000000000001" customHeight="1">
      <c r="A7" s="43"/>
      <c r="B7" s="44"/>
      <c r="C7" s="45"/>
      <c r="D7" s="45"/>
      <c r="E7" s="46"/>
      <c r="F7" s="46"/>
      <c r="G7" s="46"/>
      <c r="H7" s="46"/>
      <c r="I7" s="46"/>
      <c r="J7" s="46"/>
      <c r="K7" s="46"/>
      <c r="L7" s="46"/>
      <c r="M7" s="46"/>
      <c r="N7" s="46"/>
    </row>
    <row r="8" spans="1:14">
      <c r="A8" s="34">
        <v>1</v>
      </c>
      <c r="B8" s="39" t="s">
        <v>27</v>
      </c>
      <c r="C8" s="35" t="str">
        <f>VLOOKUP($B8,Sheet3!$B$4:$E$31,2,FALSE)</f>
        <v>Selvida</v>
      </c>
      <c r="D8" s="36" t="str">
        <f>VLOOKUP($B8,Sheet3!$B$4:$E$31,3,FALSE)</f>
        <v>07109010</v>
      </c>
      <c r="E8" s="37" t="str">
        <f>IF(MOD(E$6,7)&gt;1,IFERROR(TRIM(RIGHT(LOOKUP(2,1/(('input absen '!$B$2:$B$103=$B8)*('input absen '!$D$2:$D$103=TEXT(E$6,"m/d/yyyy"))),'input absen '!$O$2:$O$103),2)),""),"-")</f>
        <v>D</v>
      </c>
      <c r="F8" s="37" t="str">
        <f>IF(MOD(F$6,7)&gt;1,IFERROR(TRIM(RIGHT(LOOKUP(2,1/(('input absen '!$B$2:$B$103=$B8)*('input absen '!$D$2:$D$103=TEXT(F$6,"m/d/yyyy"))),'input absen '!$O$2:$O$103),2)),""),"-")</f>
        <v>X</v>
      </c>
      <c r="G8" s="37" t="str">
        <f>IF(MOD(G$6,7)&gt;1,IFERROR(TRIM(RIGHT(LOOKUP(2,1/(('input absen '!$B$2:$B$103=$B8)*('input absen '!$D$2:$D$103=TEXT(G$6,"m/d/yyyy"))),'input absen '!$O$2:$O$103),2)),""),"-")</f>
        <v>x</v>
      </c>
      <c r="H8" s="37" t="str">
        <f>IF(MOD(H$6,7)&gt;1,IFERROR(TRIM(RIGHT(LOOKUP(2,1/(('input absen '!$B$2:$B$103=$B8)*('input absen '!$D$2:$D$103=TEXT(H$6,"m/d/yyyy"))),'input absen '!$O$2:$O$103),2)),""),"-")</f>
        <v>K</v>
      </c>
      <c r="I8" s="37" t="str">
        <f>IF(MOD(I$6,7)&gt;1,IFERROR(TRIM(RIGHT(LOOKUP(2,1/(('input absen '!$B$2:$B$103=$B8)*('input absen '!$D$2:$D$103=TEXT(I$6,"m/d/yyyy"))),'input absen '!$O$2:$O$103),2)),""),"-")</f>
        <v>-</v>
      </c>
      <c r="J8" s="37" t="str">
        <f>IF(MOD(J$6,7)&gt;1,IFERROR(TRIM(RIGHT(LOOKUP(2,1/(('input absen '!$B$2:$B$103=$B8)*('input absen '!$D$2:$D$103=TEXT(J$6,"m/d/yyyy"))),'input absen '!$O$2:$O$103),2)),""),"-")</f>
        <v>-</v>
      </c>
      <c r="K8" s="37" t="str">
        <f>IF(MOD(K$6,7)&gt;1,IFERROR(TRIM(RIGHT(LOOKUP(2,1/(('input absen '!$B$2:$B$103=$B8)*('input absen '!$D$2:$D$103=TEXT(K$6,"m/d/yyyy"))),'input absen '!$O$2:$O$103),2)),""),"-")</f>
        <v>s</v>
      </c>
      <c r="L8" s="37" t="str">
        <f>IF(MOD(L$6,7)&gt;1,IFERROR(TRIM(RIGHT(LOOKUP(2,1/(('input absen '!$B$2:$B$103=$B8)*('input absen '!$D$2:$D$103=TEXT(L$6,"m/d/yyyy"))),'input absen '!$O$2:$O$103),2)),""),"-")</f>
        <v>1</v>
      </c>
      <c r="M8" s="37" t="str">
        <f>IF(MOD(M$6,7)&gt;1,IFERROR(TRIM(RIGHT(LOOKUP(2,1/(('input absen '!$B$2:$B$103=$B8)*('input absen '!$D$2:$D$103=TEXT(M$6,"m/d/yyyy"))),'input absen '!$O$2:$O$103),2)),""),"-")</f>
        <v>PA</v>
      </c>
      <c r="N8" s="37" t="str">
        <f>IF(MOD(N$6,7)&gt;1,IFERROR(TRIM(RIGHT(LOOKUP(2,1/(('input absen '!$B$2:$B$103=$B8)*('input absen '!$D$2:$D$103=TEXT(N$6,"m/d/yyyy"))),'input absen '!$O$2:$O$103),2)),""),"-")</f>
        <v>1</v>
      </c>
    </row>
    <row r="9" spans="1:14" s="7" customFormat="1">
      <c r="A9" s="9">
        <v>2</v>
      </c>
      <c r="B9" s="40" t="s">
        <v>9</v>
      </c>
      <c r="C9" s="10" t="str">
        <f>VLOOKUP($B9,Sheet3!$B$4:$E$31,2,FALSE)</f>
        <v>Deni Irawan</v>
      </c>
      <c r="D9" s="29" t="str">
        <f>VLOOKUP($B9,Sheet3!$B$4:$E$31,3,FALSE)</f>
        <v>07109011</v>
      </c>
      <c r="E9" s="37" t="str">
        <f>IF(MOD(E$6,7)&gt;1,IFERROR(TRIM(RIGHT(LOOKUP(2,1/(('input absen '!$B$2:$B$103=$B9)*('input absen '!$D$2:$D$103=TEXT(E$6,"m/d/yyyy"))),'input absen '!$O$2:$O$103),2)),""),"-")</f>
        <v>1</v>
      </c>
      <c r="F9" s="37" t="str">
        <f>IF(MOD(F$6,7)&gt;1,IFERROR(TRIM(RIGHT(LOOKUP(2,1/(('input absen '!$B$2:$B$103=$B9)*('input absen '!$D$2:$D$103=TEXT(F$6,"m/d/yyyy"))),'input absen '!$O$2:$O$103),2)),""),"-")</f>
        <v>1</v>
      </c>
      <c r="G9" s="37" t="str">
        <f>IF(MOD(G$6,7)&gt;1,IFERROR(TRIM(RIGHT(LOOKUP(2,1/(('input absen '!$B$2:$B$103=$B9)*('input absen '!$D$2:$D$103=TEXT(G$6,"m/d/yyyy"))),'input absen '!$O$2:$O$103),2)),""),"-")</f>
        <v>PA</v>
      </c>
      <c r="H9" s="37" t="str">
        <f>IF(MOD(H$6,7)&gt;1,IFERROR(TRIM(RIGHT(LOOKUP(2,1/(('input absen '!$B$2:$B$103=$B9)*('input absen '!$D$2:$D$103=TEXT(H$6,"m/d/yyyy"))),'input absen '!$O$2:$O$103),2)),""),"-")</f>
        <v>T</v>
      </c>
      <c r="I9" s="37" t="str">
        <f>IF(MOD(I$6,7)&gt;1,IFERROR(TRIM(RIGHT(LOOKUP(2,1/(('input absen '!$B$2:$B$103=$B9)*('input absen '!$D$2:$D$103=TEXT(I$6,"m/d/yyyy"))),'input absen '!$O$2:$O$103),2)),""),"-")</f>
        <v>-</v>
      </c>
      <c r="J9" s="37" t="str">
        <f>IF(MOD(J$6,7)&gt;1,IFERROR(TRIM(RIGHT(LOOKUP(2,1/(('input absen '!$B$2:$B$103=$B9)*('input absen '!$D$2:$D$103=TEXT(J$6,"m/d/yyyy"))),'input absen '!$O$2:$O$103),2)),""),"-")</f>
        <v>-</v>
      </c>
      <c r="K9" s="37" t="str">
        <f>IF(MOD(K$6,7)&gt;1,IFERROR(TRIM(RIGHT(LOOKUP(2,1/(('input absen '!$B$2:$B$103=$B9)*('input absen '!$D$2:$D$103=TEXT(K$6,"m/d/yyyy"))),'input absen '!$O$2:$O$103),2)),""),"-")</f>
        <v>L</v>
      </c>
      <c r="L9" s="37" t="str">
        <f>IF(MOD(L$6,7)&gt;1,IFERROR(TRIM(RIGHT(LOOKUP(2,1/(('input absen '!$B$2:$B$103=$B9)*('input absen '!$D$2:$D$103=TEXT(L$6,"m/d/yyyy"))),'input absen '!$O$2:$O$103),2)),""),"-")</f>
        <v>A</v>
      </c>
      <c r="M9" s="37" t="str">
        <f>IF(MOD(M$6,7)&gt;1,IFERROR(TRIM(RIGHT(LOOKUP(2,1/(('input absen '!$B$2:$B$103=$B9)*('input absen '!$D$2:$D$103=TEXT(M$6,"m/d/yyyy"))),'input absen '!$O$2:$O$103),2)),""),"-")</f>
        <v>B</v>
      </c>
      <c r="N9" s="37" t="str">
        <f>IF(MOD(N$6,7)&gt;1,IFERROR(TRIM(RIGHT(LOOKUP(2,1/(('input absen '!$B$2:$B$103=$B9)*('input absen '!$D$2:$D$103=TEXT(N$6,"m/d/yyyy"))),'input absen '!$O$2:$O$103),2)),""),"-")</f>
        <v>C</v>
      </c>
    </row>
    <row r="10" spans="1:14">
      <c r="A10" s="9">
        <v>7</v>
      </c>
      <c r="B10" s="40" t="s">
        <v>42</v>
      </c>
      <c r="C10" s="10" t="str">
        <f>VLOOKUP($B10,Sheet3!$B$4:$E$31,2,FALSE)</f>
        <v>Thoha Badruddin</v>
      </c>
      <c r="D10" s="29" t="str">
        <f>VLOOKUP($B10,Sheet3!$B$4:$E$31,3,FALSE)</f>
        <v>01119015</v>
      </c>
      <c r="E10" s="37" t="str">
        <f>IF(MOD(E$6,7)&gt;1,IFERROR(TRIM(RIGHT(LOOKUP(2,1/(('input absen '!$B$2:$B$103=$B10)*('input absen '!$D$2:$D$103=TEXT(E$6,"m/d/yyyy"))),'input absen '!$O$2:$O$103),2)),""),"-")</f>
        <v>PA</v>
      </c>
      <c r="F10" s="37" t="str">
        <f>IF(MOD(F$6,7)&gt;1,IFERROR(TRIM(RIGHT(LOOKUP(2,1/(('input absen '!$B$2:$B$103=$B10)*('input absen '!$D$2:$D$103=TEXT(F$6,"m/d/yyyy"))),'input absen '!$O$2:$O$103),2)),""),"-")</f>
        <v>PA</v>
      </c>
      <c r="G10" s="37" t="str">
        <f>IF(MOD(G$6,7)&gt;1,IFERROR(TRIM(RIGHT(LOOKUP(2,1/(('input absen '!$B$2:$B$103=$B10)*('input absen '!$D$2:$D$103=TEXT(G$6,"m/d/yyyy"))),'input absen '!$O$2:$O$103),2)),""),"-")</f>
        <v>PA</v>
      </c>
      <c r="H10" s="37" t="str">
        <f>IF(MOD(H$6,7)&gt;1,IFERROR(TRIM(RIGHT(LOOKUP(2,1/(('input absen '!$B$2:$B$103=$B10)*('input absen '!$D$2:$D$103=TEXT(H$6,"m/d/yyyy"))),'input absen '!$O$2:$O$103),2)),""),"-")</f>
        <v>t</v>
      </c>
      <c r="I10" s="37" t="str">
        <f>IF(MOD(I$6,7)&gt;1,IFERROR(TRIM(RIGHT(LOOKUP(2,1/(('input absen '!$B$2:$B$103=$B10)*('input absen '!$D$2:$D$103=TEXT(I$6,"m/d/yyyy"))),'input absen '!$O$2:$O$103),2)),""),"-")</f>
        <v>-</v>
      </c>
      <c r="J10" s="37" t="str">
        <f>IF(MOD(J$6,7)&gt;1,IFERROR(TRIM(RIGHT(LOOKUP(2,1/(('input absen '!$B$2:$B$103=$B10)*('input absen '!$D$2:$D$103=TEXT(J$6,"m/d/yyyy"))),'input absen '!$O$2:$O$103),2)),""),"-")</f>
        <v>-</v>
      </c>
      <c r="K10" s="37" t="str">
        <f>IF(MOD(K$6,7)&gt;1,IFERROR(TRIM(RIGHT(LOOKUP(2,1/(('input absen '!$B$2:$B$103=$B10)*('input absen '!$D$2:$D$103=TEXT(K$6,"m/d/yyyy"))),'input absen '!$O$2:$O$103),2)),""),"-")</f>
        <v>E</v>
      </c>
      <c r="L10" s="37" t="str">
        <f>IF(MOD(L$6,7)&gt;1,IFERROR(TRIM(RIGHT(LOOKUP(2,1/(('input absen '!$B$2:$B$103=$B10)*('input absen '!$D$2:$D$103=TEXT(L$6,"m/d/yyyy"))),'input absen '!$O$2:$O$103),2)),""),"-")</f>
        <v>F</v>
      </c>
      <c r="M10" s="37" t="str">
        <f>IF(MOD(M$6,7)&gt;1,IFERROR(TRIM(RIGHT(LOOKUP(2,1/(('input absen '!$B$2:$B$103=$B10)*('input absen '!$D$2:$D$103=TEXT(M$6,"m/d/yyyy"))),'input absen '!$O$2:$O$103),2)),""),"-")</f>
        <v>G</v>
      </c>
      <c r="N10" s="37" t="str">
        <f>IF(MOD(N$6,7)&gt;1,IFERROR(TRIM(RIGHT(LOOKUP(2,1/(('input absen '!$B$2:$B$103=$B10)*('input absen '!$D$2:$D$103=TEXT(N$6,"m/d/yyyy"))),'input absen '!$O$2:$O$103),2)),""),"-")</f>
        <v/>
      </c>
    </row>
    <row r="11" spans="1:14">
      <c r="A11" s="9">
        <v>8</v>
      </c>
      <c r="B11" s="40" t="s">
        <v>51</v>
      </c>
      <c r="C11" s="10" t="str">
        <f>VLOOKUP($B11,Sheet3!$B$4:$E$31,2,FALSE)</f>
        <v>M. Taufieq Ghufron</v>
      </c>
      <c r="D11" s="29" t="str">
        <f>VLOOKUP($B11,Sheet3!$B$4:$E$31,3,FALSE)</f>
        <v>06119021</v>
      </c>
      <c r="E11" s="37" t="str">
        <f>IF(MOD(E$6,7)&gt;1,IFERROR(TRIM(RIGHT(LOOKUP(2,1/(('input absen '!$B$2:$B$103=$B11)*('input absen '!$D$2:$D$103=TEXT(E$6,"m/d/yyyy"))),'input absen '!$O$2:$O$103),2)),""),"-")</f>
        <v>H</v>
      </c>
      <c r="F11" s="37" t="str">
        <f>IF(MOD(F$6,7)&gt;1,IFERROR(TRIM(RIGHT(LOOKUP(2,1/(('input absen '!$B$2:$B$103=$B11)*('input absen '!$D$2:$D$103=TEXT(F$6,"m/d/yyyy"))),'input absen '!$O$2:$O$103),2)),""),"-")</f>
        <v>I</v>
      </c>
      <c r="G11" s="37" t="str">
        <f>IF(MOD(G$6,7)&gt;1,IFERROR(TRIM(RIGHT(LOOKUP(2,1/(('input absen '!$B$2:$B$103=$B11)*('input absen '!$D$2:$D$103=TEXT(G$6,"m/d/yyyy"))),'input absen '!$O$2:$O$103),2)),""),"-")</f>
        <v>J</v>
      </c>
      <c r="H11" s="37" t="str">
        <f>IF(MOD(H$6,7)&gt;1,IFERROR(TRIM(RIGHT(LOOKUP(2,1/(('input absen '!$B$2:$B$103=$B11)*('input absen '!$D$2:$D$103=TEXT(H$6,"m/d/yyyy"))),'input absen '!$O$2:$O$103),2)),""),"-")</f>
        <v>K</v>
      </c>
      <c r="I11" s="37" t="str">
        <f>IF(MOD(I$6,7)&gt;1,IFERROR(TRIM(RIGHT(LOOKUP(2,1/(('input absen '!$B$2:$B$103=$B11)*('input absen '!$D$2:$D$103=TEXT(I$6,"m/d/yyyy"))),'input absen '!$O$2:$O$103),2)),""),"-")</f>
        <v>-</v>
      </c>
      <c r="J11" s="37" t="str">
        <f>IF(MOD(J$6,7)&gt;1,IFERROR(TRIM(RIGHT(LOOKUP(2,1/(('input absen '!$B$2:$B$103=$B11)*('input absen '!$D$2:$D$103=TEXT(J$6,"m/d/yyyy"))),'input absen '!$O$2:$O$103),2)),""),"-")</f>
        <v>-</v>
      </c>
      <c r="K11" s="37" t="str">
        <f>IF(MOD(K$6,7)&gt;1,IFERROR(TRIM(RIGHT(LOOKUP(2,1/(('input absen '!$B$2:$B$103=$B11)*('input absen '!$D$2:$D$103=TEXT(K$6,"m/d/yyyy"))),'input absen '!$O$2:$O$103),2)),""),"-")</f>
        <v>X</v>
      </c>
      <c r="L11" s="37" t="str">
        <f>IF(MOD(L$6,7)&gt;1,IFERROR(TRIM(RIGHT(LOOKUP(2,1/(('input absen '!$B$2:$B$103=$B11)*('input absen '!$D$2:$D$103=TEXT(L$6,"m/d/yyyy"))),'input absen '!$O$2:$O$103),2)),""),"-")</f>
        <v>PA</v>
      </c>
      <c r="M11" s="37" t="str">
        <f>IF(MOD(M$6,7)&gt;1,IFERROR(TRIM(RIGHT(LOOKUP(2,1/(('input absen '!$B$2:$B$103=$B11)*('input absen '!$D$2:$D$103=TEXT(M$6,"m/d/yyyy"))),'input absen '!$O$2:$O$103),2)),""),"-")</f>
        <v>PA</v>
      </c>
      <c r="N11" s="37" t="str">
        <f>IF(MOD(N$6,7)&gt;1,IFERROR(TRIM(RIGHT(LOOKUP(2,1/(('input absen '!$B$2:$B$103=$B11)*('input absen '!$D$2:$D$103=TEXT(N$6,"m/d/yyyy"))),'input absen '!$O$2:$O$103),2)),""),"-")</f>
        <v>PA</v>
      </c>
    </row>
    <row r="12" spans="1:14">
      <c r="A12" s="9">
        <v>9</v>
      </c>
      <c r="B12" s="40" t="s">
        <v>58</v>
      </c>
      <c r="C12" s="10" t="str">
        <f>VLOOKUP($B12,Sheet3!$B$4:$E$31,2,FALSE)</f>
        <v>Aga Tarov Yadev</v>
      </c>
      <c r="D12" s="29" t="str">
        <f>VLOOKUP($B12,Sheet3!$B$4:$E$31,3,FALSE)</f>
        <v>03129031</v>
      </c>
      <c r="E12" s="37" t="str">
        <f>IF(MOD(E$6,7)&gt;1,IFERROR(TRIM(RIGHT(LOOKUP(2,1/(('input absen '!$B$2:$B$103=$B12)*('input absen '!$D$2:$D$103=TEXT(E$6,"m/d/yyyy"))),'input absen '!$O$2:$O$103),2)),""),"-")</f>
        <v>PA</v>
      </c>
      <c r="F12" s="37" t="str">
        <f>IF(MOD(F$6,7)&gt;1,IFERROR(TRIM(RIGHT(LOOKUP(2,1/(('input absen '!$B$2:$B$103=$B12)*('input absen '!$D$2:$D$103=TEXT(F$6,"m/d/yyyy"))),'input absen '!$O$2:$O$103),2)),""),"-")</f>
        <v>PA</v>
      </c>
      <c r="G12" s="37" t="str">
        <f>IF(MOD(G$6,7)&gt;1,IFERROR(TRIM(RIGHT(LOOKUP(2,1/(('input absen '!$B$2:$B$103=$B12)*('input absen '!$D$2:$D$103=TEXT(G$6,"m/d/yyyy"))),'input absen '!$O$2:$O$103),2)),""),"-")</f>
        <v>PA</v>
      </c>
      <c r="H12" s="37" t="str">
        <f>IF(MOD(H$6,7)&gt;1,IFERROR(TRIM(RIGHT(LOOKUP(2,1/(('input absen '!$B$2:$B$103=$B12)*('input absen '!$D$2:$D$103=TEXT(H$6,"m/d/yyyy"))),'input absen '!$O$2:$O$103),2)),""),"-")</f>
        <v>PA</v>
      </c>
      <c r="I12" s="37" t="str">
        <f>IF(MOD(I$6,7)&gt;1,IFERROR(TRIM(RIGHT(LOOKUP(2,1/(('input absen '!$B$2:$B$103=$B12)*('input absen '!$D$2:$D$103=TEXT(I$6,"m/d/yyyy"))),'input absen '!$O$2:$O$103),2)),""),"-")</f>
        <v>-</v>
      </c>
      <c r="J12" s="37" t="str">
        <f>IF(MOD(J$6,7)&gt;1,IFERROR(TRIM(RIGHT(LOOKUP(2,1/(('input absen '!$B$2:$B$103=$B12)*('input absen '!$D$2:$D$103=TEXT(J$6,"m/d/yyyy"))),'input absen '!$O$2:$O$103),2)),""),"-")</f>
        <v>-</v>
      </c>
      <c r="K12" s="37" t="str">
        <f>IF(MOD(K$6,7)&gt;1,IFERROR(TRIM(RIGHT(LOOKUP(2,1/(('input absen '!$B$2:$B$103=$B12)*('input absen '!$D$2:$D$103=TEXT(K$6,"m/d/yyyy"))),'input absen '!$O$2:$O$103),2)),""),"-")</f>
        <v>PA</v>
      </c>
      <c r="L12" s="37" t="str">
        <f>IF(MOD(L$6,7)&gt;1,IFERROR(TRIM(RIGHT(LOOKUP(2,1/(('input absen '!$B$2:$B$103=$B12)*('input absen '!$D$2:$D$103=TEXT(L$6,"m/d/yyyy"))),'input absen '!$O$2:$O$103),2)),""),"-")</f>
        <v>PA</v>
      </c>
      <c r="M12" s="37" t="str">
        <f>IF(MOD(M$6,7)&gt;1,IFERROR(TRIM(RIGHT(LOOKUP(2,1/(('input absen '!$B$2:$B$103=$B12)*('input absen '!$D$2:$D$103=TEXT(M$6,"m/d/yyyy"))),'input absen '!$O$2:$O$103),2)),""),"-")</f>
        <v>PA</v>
      </c>
      <c r="N12" s="37" t="str">
        <f>IF(MOD(N$6,7)&gt;1,IFERROR(TRIM(RIGHT(LOOKUP(2,1/(('input absen '!$B$2:$B$103=$B12)*('input absen '!$D$2:$D$103=TEXT(N$6,"m/d/yyyy"))),'input absen '!$O$2:$O$103),2)),""),"-")</f>
        <v>PA</v>
      </c>
    </row>
    <row r="13" spans="1:14">
      <c r="A13" s="9">
        <v>10</v>
      </c>
      <c r="B13" s="40" t="s">
        <v>76</v>
      </c>
      <c r="C13" s="10" t="str">
        <f>VLOOKUP($B13,Sheet3!$B$4:$E$31,2,FALSE)</f>
        <v>samitra</v>
      </c>
      <c r="D13" s="29" t="str">
        <f>VLOOKUP($B13,Sheet3!$B$4:$E$31,3,FALSE)</f>
        <v>07129033</v>
      </c>
      <c r="E13" s="37" t="str">
        <f>IF(MOD(E$6,7)&gt;1,IFERROR(TRIM(RIGHT(LOOKUP(2,1/(('input absen '!$B$2:$B$103=$B13)*('input absen '!$D$2:$D$103=TEXT(E$6,"m/d/yyyy"))),'input absen '!$O$2:$O$103),2)),""),"-")</f>
        <v>1</v>
      </c>
      <c r="F13" s="37" t="str">
        <f>IF(MOD(F$6,7)&gt;1,IFERROR(TRIM(RIGHT(LOOKUP(2,1/(('input absen '!$B$2:$B$103=$B13)*('input absen '!$D$2:$D$103=TEXT(F$6,"m/d/yyyy"))),'input absen '!$O$2:$O$103),2)),""),"-")</f>
        <v>PA</v>
      </c>
      <c r="G13" s="37" t="str">
        <f>IF(MOD(G$6,7)&gt;1,IFERROR(TRIM(RIGHT(LOOKUP(2,1/(('input absen '!$B$2:$B$103=$B13)*('input absen '!$D$2:$D$103=TEXT(G$6,"m/d/yyyy"))),'input absen '!$O$2:$O$103),2)),""),"-")</f>
        <v>PA</v>
      </c>
      <c r="H13" s="37" t="str">
        <f>IF(MOD(H$6,7)&gt;1,IFERROR(TRIM(RIGHT(LOOKUP(2,1/(('input absen '!$B$2:$B$103=$B13)*('input absen '!$D$2:$D$103=TEXT(H$6,"m/d/yyyy"))),'input absen '!$O$2:$O$103),2)),""),"-")</f>
        <v>PA</v>
      </c>
      <c r="I13" s="37" t="str">
        <f>IF(MOD(I$6,7)&gt;1,IFERROR(TRIM(RIGHT(LOOKUP(2,1/(('input absen '!$B$2:$B$103=$B13)*('input absen '!$D$2:$D$103=TEXT(I$6,"m/d/yyyy"))),'input absen '!$O$2:$O$103),2)),""),"-")</f>
        <v>-</v>
      </c>
      <c r="J13" s="37" t="str">
        <f>IF(MOD(J$6,7)&gt;1,IFERROR(TRIM(RIGHT(LOOKUP(2,1/(('input absen '!$B$2:$B$103=$B13)*('input absen '!$D$2:$D$103=TEXT(J$6,"m/d/yyyy"))),'input absen '!$O$2:$O$103),2)),""),"-")</f>
        <v>-</v>
      </c>
      <c r="K13" s="37" t="str">
        <f>IF(MOD(K$6,7)&gt;1,IFERROR(TRIM(RIGHT(LOOKUP(2,1/(('input absen '!$B$2:$B$103=$B13)*('input absen '!$D$2:$D$103=TEXT(K$6,"m/d/yyyy"))),'input absen '!$O$2:$O$103),2)),""),"-")</f>
        <v>1</v>
      </c>
      <c r="L13" s="37" t="str">
        <f>IF(MOD(L$6,7)&gt;1,IFERROR(TRIM(RIGHT(LOOKUP(2,1/(('input absen '!$B$2:$B$103=$B13)*('input absen '!$D$2:$D$103=TEXT(L$6,"m/d/yyyy"))),'input absen '!$O$2:$O$103),2)),""),"-")</f>
        <v>1</v>
      </c>
      <c r="M13" s="37" t="str">
        <f>IF(MOD(M$6,7)&gt;1,IFERROR(TRIM(RIGHT(LOOKUP(2,1/(('input absen '!$B$2:$B$103=$B13)*('input absen '!$D$2:$D$103=TEXT(M$6,"m/d/yyyy"))),'input absen '!$O$2:$O$103),2)),""),"-")</f>
        <v>PA</v>
      </c>
      <c r="N13" s="37" t="str">
        <f>IF(MOD(N$6,7)&gt;1,IFERROR(TRIM(RIGHT(LOOKUP(2,1/(('input absen '!$B$2:$B$103=$B13)*('input absen '!$D$2:$D$103=TEXT(N$6,"m/d/yyyy"))),'input absen '!$O$2:$O$103),2)),""),"-")</f>
        <v>PA</v>
      </c>
    </row>
    <row r="14" spans="1:14">
      <c r="A14" s="9">
        <v>11</v>
      </c>
      <c r="B14" s="40" t="s">
        <v>91</v>
      </c>
      <c r="C14" s="10" t="str">
        <f>VLOOKUP($B14,Sheet3!$B$4:$E$31,2,FALSE)</f>
        <v>Suwanto</v>
      </c>
      <c r="D14" s="29" t="str">
        <f>VLOOKUP($B14,Sheet3!$B$4:$E$31,3,FALSE)</f>
        <v>07129034</v>
      </c>
      <c r="E14" s="37" t="str">
        <f>IF(MOD(E$6,7)&gt;1,IFERROR(TRIM(RIGHT(LOOKUP(2,1/(('input absen '!$B$2:$B$103=$B14)*('input absen '!$D$2:$D$103=TEXT(E$6,"m/d/yyyy"))),'input absen '!$O$2:$O$103),2)),""),"-")</f>
        <v>PA</v>
      </c>
      <c r="F14" s="37" t="str">
        <f>IF(MOD(F$6,7)&gt;1,IFERROR(TRIM(RIGHT(LOOKUP(2,1/(('input absen '!$B$2:$B$103=$B14)*('input absen '!$D$2:$D$103=TEXT(F$6,"m/d/yyyy"))),'input absen '!$O$2:$O$103),2)),""),"-")</f>
        <v>PA</v>
      </c>
      <c r="G14" s="37" t="str">
        <f>IF(MOD(G$6,7)&gt;1,IFERROR(TRIM(RIGHT(LOOKUP(2,1/(('input absen '!$B$2:$B$103=$B14)*('input absen '!$D$2:$D$103=TEXT(G$6,"m/d/yyyy"))),'input absen '!$O$2:$O$103),2)),""),"-")</f>
        <v>PA</v>
      </c>
      <c r="H14" s="37" t="str">
        <f>IF(MOD(H$6,7)&gt;1,IFERROR(TRIM(RIGHT(LOOKUP(2,1/(('input absen '!$B$2:$B$103=$B14)*('input absen '!$D$2:$D$103=TEXT(H$6,"m/d/yyyy"))),'input absen '!$O$2:$O$103),2)),""),"-")</f>
        <v>PA</v>
      </c>
      <c r="I14" s="37" t="str">
        <f>IF(MOD(I$6,7)&gt;1,IFERROR(TRIM(RIGHT(LOOKUP(2,1/(('input absen '!$B$2:$B$103=$B14)*('input absen '!$D$2:$D$103=TEXT(I$6,"m/d/yyyy"))),'input absen '!$O$2:$O$103),2)),""),"-")</f>
        <v>-</v>
      </c>
      <c r="J14" s="37" t="str">
        <f>IF(MOD(J$6,7)&gt;1,IFERROR(TRIM(RIGHT(LOOKUP(2,1/(('input absen '!$B$2:$B$103=$B14)*('input absen '!$D$2:$D$103=TEXT(J$6,"m/d/yyyy"))),'input absen '!$O$2:$O$103),2)),""),"-")</f>
        <v>-</v>
      </c>
      <c r="K14" s="37" t="str">
        <f>IF(MOD(K$6,7)&gt;1,IFERROR(TRIM(RIGHT(LOOKUP(2,1/(('input absen '!$B$2:$B$103=$B14)*('input absen '!$D$2:$D$103=TEXT(K$6,"m/d/yyyy"))),'input absen '!$O$2:$O$103),2)),""),"-")</f>
        <v>PA</v>
      </c>
      <c r="L14" s="37" t="str">
        <f>IF(MOD(L$6,7)&gt;1,IFERROR(TRIM(RIGHT(LOOKUP(2,1/(('input absen '!$B$2:$B$103=$B14)*('input absen '!$D$2:$D$103=TEXT(L$6,"m/d/yyyy"))),'input absen '!$O$2:$O$103),2)),""),"-")</f>
        <v>PA</v>
      </c>
      <c r="M14" s="37" t="str">
        <f>IF(MOD(M$6,7)&gt;1,IFERROR(TRIM(RIGHT(LOOKUP(2,1/(('input absen '!$B$2:$B$103=$B14)*('input absen '!$D$2:$D$103=TEXT(M$6,"m/d/yyyy"))),'input absen '!$O$2:$O$103),2)),""),"-")</f>
        <v>PA</v>
      </c>
      <c r="N14" s="37" t="str">
        <f>IF(MOD(N$6,7)&gt;1,IFERROR(TRIM(RIGHT(LOOKUP(2,1/(('input absen '!$B$2:$B$103=$B14)*('input absen '!$D$2:$D$103=TEXT(N$6,"m/d/yyyy"))),'input absen '!$O$2:$O$103),2)),""),"-")</f>
        <v>PA</v>
      </c>
    </row>
    <row r="15" spans="1:14">
      <c r="A15" s="9">
        <v>12</v>
      </c>
      <c r="B15" s="40" t="s">
        <v>105</v>
      </c>
      <c r="C15" s="10" t="str">
        <f>VLOOKUP($B15,Sheet3!$B$4:$E$31,2,FALSE)</f>
        <v>Rizki Kurniawan</v>
      </c>
      <c r="D15" s="29" t="str">
        <f>VLOOKUP($B15,Sheet3!$B$4:$E$31,3,FALSE)</f>
        <v>08129037</v>
      </c>
      <c r="E15" s="37" t="str">
        <f>IF(MOD(E$6,7)&gt;1,IFERROR(TRIM(RIGHT(LOOKUP(2,1/(('input absen '!$B$2:$B$103=$B15)*('input absen '!$D$2:$D$103=TEXT(E$6,"m/d/yyyy"))),'input absen '!$O$2:$O$103),2)),""),"-")</f>
        <v>1</v>
      </c>
      <c r="F15" s="37" t="str">
        <f>IF(MOD(F$6,7)&gt;1,IFERROR(TRIM(RIGHT(LOOKUP(2,1/(('input absen '!$B$2:$B$103=$B15)*('input absen '!$D$2:$D$103=TEXT(F$6,"m/d/yyyy"))),'input absen '!$O$2:$O$103),2)),""),"-")</f>
        <v>PA</v>
      </c>
      <c r="G15" s="37" t="str">
        <f>IF(MOD(G$6,7)&gt;1,IFERROR(TRIM(RIGHT(LOOKUP(2,1/(('input absen '!$B$2:$B$103=$B15)*('input absen '!$D$2:$D$103=TEXT(G$6,"m/d/yyyy"))),'input absen '!$O$2:$O$103),2)),""),"-")</f>
        <v>PA</v>
      </c>
      <c r="H15" s="37" t="str">
        <f>IF(MOD(H$6,7)&gt;1,IFERROR(TRIM(RIGHT(LOOKUP(2,1/(('input absen '!$B$2:$B$103=$B15)*('input absen '!$D$2:$D$103=TEXT(H$6,"m/d/yyyy"))),'input absen '!$O$2:$O$103),2)),""),"-")</f>
        <v>1</v>
      </c>
      <c r="I15" s="37" t="str">
        <f>IF(MOD(I$6,7)&gt;1,IFERROR(TRIM(RIGHT(LOOKUP(2,1/(('input absen '!$B$2:$B$103=$B15)*('input absen '!$D$2:$D$103=TEXT(I$6,"m/d/yyyy"))),'input absen '!$O$2:$O$103),2)),""),"-")</f>
        <v>-</v>
      </c>
      <c r="J15" s="37" t="str">
        <f>IF(MOD(J$6,7)&gt;1,IFERROR(TRIM(RIGHT(LOOKUP(2,1/(('input absen '!$B$2:$B$103=$B15)*('input absen '!$D$2:$D$103=TEXT(J$6,"m/d/yyyy"))),'input absen '!$O$2:$O$103),2)),""),"-")</f>
        <v>-</v>
      </c>
      <c r="K15" s="37" t="str">
        <f>IF(MOD(K$6,7)&gt;1,IFERROR(TRIM(RIGHT(LOOKUP(2,1/(('input absen '!$B$2:$B$103=$B15)*('input absen '!$D$2:$D$103=TEXT(K$6,"m/d/yyyy"))),'input absen '!$O$2:$O$103),2)),""),"-")</f>
        <v>1</v>
      </c>
      <c r="L15" s="37" t="str">
        <f>IF(MOD(L$6,7)&gt;1,IFERROR(TRIM(RIGHT(LOOKUP(2,1/(('input absen '!$B$2:$B$103=$B15)*('input absen '!$D$2:$D$103=TEXT(L$6,"m/d/yyyy"))),'input absen '!$O$2:$O$103),2)),""),"-")</f>
        <v>X</v>
      </c>
      <c r="M15" s="37" t="str">
        <f>IF(MOD(M$6,7)&gt;1,IFERROR(TRIM(RIGHT(LOOKUP(2,1/(('input absen '!$B$2:$B$103=$B15)*('input absen '!$D$2:$D$103=TEXT(M$6,"m/d/yyyy"))),'input absen '!$O$2:$O$103),2)),""),"-")</f>
        <v>1</v>
      </c>
      <c r="N15" s="37" t="str">
        <f>IF(MOD(N$6,7)&gt;1,IFERROR(TRIM(RIGHT(LOOKUP(2,1/(('input absen '!$B$2:$B$103=$B15)*('input absen '!$D$2:$D$103=TEXT(N$6,"m/d/yyyy"))),'input absen '!$O$2:$O$103),2)),""),"-")</f>
        <v>PA</v>
      </c>
    </row>
    <row r="16" spans="1:14">
      <c r="A16" s="9">
        <v>13</v>
      </c>
      <c r="B16" s="40" t="s">
        <v>93</v>
      </c>
      <c r="C16" s="10" t="str">
        <f>VLOOKUP($B16,Sheet3!$B$4:$E$31,2,FALSE)</f>
        <v>Rani Rusdinillah</v>
      </c>
      <c r="D16" s="29" t="str">
        <f>VLOOKUP($B16,Sheet3!$B$4:$E$31,3,FALSE)</f>
        <v>08129036</v>
      </c>
      <c r="E16" s="37" t="str">
        <f>IF(MOD(E$6,7)&gt;1,IFERROR(TRIM(RIGHT(LOOKUP(2,1/(('input absen '!$B$2:$B$103=$B16)*('input absen '!$D$2:$D$103=TEXT(E$6,"m/d/yyyy"))),'input absen '!$O$2:$O$103),2)),""),"-")</f>
        <v>1</v>
      </c>
      <c r="F16" s="37" t="str">
        <f>IF(MOD(F$6,7)&gt;1,IFERROR(TRIM(RIGHT(LOOKUP(2,1/(('input absen '!$B$2:$B$103=$B16)*('input absen '!$D$2:$D$103=TEXT(F$6,"m/d/yyyy"))),'input absen '!$O$2:$O$103),2)),""),"-")</f>
        <v>PA</v>
      </c>
      <c r="G16" s="37" t="str">
        <f>IF(MOD(G$6,7)&gt;1,IFERROR(TRIM(RIGHT(LOOKUP(2,1/(('input absen '!$B$2:$B$103=$B16)*('input absen '!$D$2:$D$103=TEXT(G$6,"m/d/yyyy"))),'input absen '!$O$2:$O$103),2)),""),"-")</f>
        <v>PA</v>
      </c>
      <c r="H16" s="37" t="str">
        <f>IF(MOD(H$6,7)&gt;1,IFERROR(TRIM(RIGHT(LOOKUP(2,1/(('input absen '!$B$2:$B$103=$B16)*('input absen '!$D$2:$D$103=TEXT(H$6,"m/d/yyyy"))),'input absen '!$O$2:$O$103),2)),""),"-")</f>
        <v>PA</v>
      </c>
      <c r="I16" s="37" t="str">
        <f>IF(MOD(I$6,7)&gt;1,IFERROR(TRIM(RIGHT(LOOKUP(2,1/(('input absen '!$B$2:$B$103=$B16)*('input absen '!$D$2:$D$103=TEXT(I$6,"m/d/yyyy"))),'input absen '!$O$2:$O$103),2)),""),"-")</f>
        <v>-</v>
      </c>
      <c r="J16" s="37" t="str">
        <f>IF(MOD(J$6,7)&gt;1,IFERROR(TRIM(RIGHT(LOOKUP(2,1/(('input absen '!$B$2:$B$103=$B16)*('input absen '!$D$2:$D$103=TEXT(J$6,"m/d/yyyy"))),'input absen '!$O$2:$O$103),2)),""),"-")</f>
        <v>-</v>
      </c>
      <c r="K16" s="37" t="str">
        <f>IF(MOD(K$6,7)&gt;1,IFERROR(TRIM(RIGHT(LOOKUP(2,1/(('input absen '!$B$2:$B$103=$B16)*('input absen '!$D$2:$D$103=TEXT(K$6,"m/d/yyyy"))),'input absen '!$O$2:$O$103),2)),""),"-")</f>
        <v>PA</v>
      </c>
      <c r="L16" s="37" t="str">
        <f>IF(MOD(L$6,7)&gt;1,IFERROR(TRIM(RIGHT(LOOKUP(2,1/(('input absen '!$B$2:$B$103=$B16)*('input absen '!$D$2:$D$103=TEXT(L$6,"m/d/yyyy"))),'input absen '!$O$2:$O$103),2)),""),"-")</f>
        <v>PA</v>
      </c>
      <c r="M16" s="37" t="str">
        <f>IF(MOD(M$6,7)&gt;1,IFERROR(TRIM(RIGHT(LOOKUP(2,1/(('input absen '!$B$2:$B$103=$B16)*('input absen '!$D$2:$D$103=TEXT(M$6,"m/d/yyyy"))),'input absen '!$O$2:$O$103),2)),""),"-")</f>
        <v>X</v>
      </c>
      <c r="N16" s="37" t="str">
        <f>IF(MOD(N$6,7)&gt;1,IFERROR(TRIM(RIGHT(LOOKUP(2,1/(('input absen '!$B$2:$B$103=$B16)*('input absen '!$D$2:$D$103=TEXT(N$6,"m/d/yyyy"))),'input absen '!$O$2:$O$103),2)),""),"-")</f>
        <v>PA</v>
      </c>
    </row>
    <row r="17" spans="1:14">
      <c r="A17" s="9">
        <v>14</v>
      </c>
      <c r="B17" s="41" t="s">
        <v>119</v>
      </c>
      <c r="C17" s="10" t="str">
        <f>VLOOKUP($B17,Sheet3!$B$4:$E$31,2,FALSE)</f>
        <v>Edie Hirman</v>
      </c>
      <c r="D17" s="29" t="str">
        <f>VLOOKUP($B17,Sheet3!$B$4:$E$31,3,FALSE)</f>
        <v>08129039</v>
      </c>
      <c r="E17" s="37" t="str">
        <f>IF(MOD(E$6,7)&gt;1,IFERROR(TRIM(RIGHT(LOOKUP(2,1/(('input absen '!$B$2:$B$103=$B17)*('input absen '!$D$2:$D$103=TEXT(E$6,"m/d/yyyy"))),'input absen '!$O$2:$O$103),2)),""),"-")</f>
        <v>1</v>
      </c>
      <c r="F17" s="37" t="str">
        <f>IF(MOD(F$6,7)&gt;1,IFERROR(TRIM(RIGHT(LOOKUP(2,1/(('input absen '!$B$2:$B$103=$B17)*('input absen '!$D$2:$D$103=TEXT(F$6,"m/d/yyyy"))),'input absen '!$O$2:$O$103),2)),""),"-")</f>
        <v>PA</v>
      </c>
      <c r="G17" s="37" t="str">
        <f>IF(MOD(G$6,7)&gt;1,IFERROR(TRIM(RIGHT(LOOKUP(2,1/(('input absen '!$B$2:$B$103=$B17)*('input absen '!$D$2:$D$103=TEXT(G$6,"m/d/yyyy"))),'input absen '!$O$2:$O$103),2)),""),"-")</f>
        <v>PA</v>
      </c>
      <c r="H17" s="37" t="str">
        <f>IF(MOD(H$6,7)&gt;1,IFERROR(TRIM(RIGHT(LOOKUP(2,1/(('input absen '!$B$2:$B$103=$B17)*('input absen '!$D$2:$D$103=TEXT(H$6,"m/d/yyyy"))),'input absen '!$O$2:$O$103),2)),""),"-")</f>
        <v>1</v>
      </c>
      <c r="I17" s="37" t="str">
        <f>IF(MOD(I$6,7)&gt;1,IFERROR(TRIM(RIGHT(LOOKUP(2,1/(('input absen '!$B$2:$B$103=$B17)*('input absen '!$D$2:$D$103=TEXT(I$6,"m/d/yyyy"))),'input absen '!$O$2:$O$103),2)),""),"-")</f>
        <v>-</v>
      </c>
      <c r="J17" s="37" t="str">
        <f>IF(MOD(J$6,7)&gt;1,IFERROR(TRIM(RIGHT(LOOKUP(2,1/(('input absen '!$B$2:$B$103=$B17)*('input absen '!$D$2:$D$103=TEXT(J$6,"m/d/yyyy"))),'input absen '!$O$2:$O$103),2)),""),"-")</f>
        <v>-</v>
      </c>
      <c r="K17" s="37" t="str">
        <f>IF(MOD(K$6,7)&gt;1,IFERROR(TRIM(RIGHT(LOOKUP(2,1/(('input absen '!$B$2:$B$103=$B17)*('input absen '!$D$2:$D$103=TEXT(K$6,"m/d/yyyy"))),'input absen '!$O$2:$O$103),2)),""),"-")</f>
        <v>x</v>
      </c>
      <c r="L17" s="37" t="str">
        <f>IF(MOD(L$6,7)&gt;1,IFERROR(TRIM(RIGHT(LOOKUP(2,1/(('input absen '!$B$2:$B$103=$B17)*('input absen '!$D$2:$D$103=TEXT(L$6,"m/d/yyyy"))),'input absen '!$O$2:$O$103),2)),""),"-")</f>
        <v>1</v>
      </c>
      <c r="M17" s="37" t="str">
        <f>IF(MOD(M$6,7)&gt;1,IFERROR(TRIM(RIGHT(LOOKUP(2,1/(('input absen '!$B$2:$B$103=$B17)*('input absen '!$D$2:$D$103=TEXT(M$6,"m/d/yyyy"))),'input absen '!$O$2:$O$103),2)),""),"-")</f>
        <v>1</v>
      </c>
      <c r="N17" s="37" t="str">
        <f>IF(MOD(N$6,7)&gt;1,IFERROR(TRIM(RIGHT(LOOKUP(2,1/(('input absen '!$B$2:$B$103=$B17)*('input absen '!$D$2:$D$103=TEXT(N$6,"m/d/yyyy"))),'input absen '!$O$2:$O$103),2)),""),"-")</f>
        <v>1</v>
      </c>
    </row>
    <row r="18" spans="1:14">
      <c r="A18" s="9">
        <v>15</v>
      </c>
      <c r="B18" s="40" t="s">
        <v>131</v>
      </c>
      <c r="C18" s="10" t="str">
        <f>VLOOKUP($B18,Sheet3!$B$4:$E$31,2,FALSE)</f>
        <v>Fransisca Wijaya</v>
      </c>
      <c r="D18" s="29">
        <f>VLOOKUP($B18,Sheet3!$B$4:$E$31,3,FALSE)</f>
        <v>12129041</v>
      </c>
      <c r="E18" s="37" t="str">
        <f>IF(MOD(E$6,7)&gt;1,IFERROR(TRIM(RIGHT(LOOKUP(2,1/(('input absen '!$B$2:$B$103=$B18)*('input absen '!$D$2:$D$103=TEXT(E$6,"m/d/yyyy"))),'input absen '!$O$2:$O$103),2)),""),"-")</f>
        <v>PA</v>
      </c>
      <c r="F18" s="37" t="str">
        <f>IF(MOD(F$6,7)&gt;1,IFERROR(TRIM(RIGHT(LOOKUP(2,1/(('input absen '!$B$2:$B$103=$B18)*('input absen '!$D$2:$D$103=TEXT(F$6,"m/d/yyyy"))),'input absen '!$O$2:$O$103),2)),""),"-")</f>
        <v>PA</v>
      </c>
      <c r="G18" s="37" t="str">
        <f>IF(MOD(G$6,7)&gt;1,IFERROR(TRIM(RIGHT(LOOKUP(2,1/(('input absen '!$B$2:$B$103=$B18)*('input absen '!$D$2:$D$103=TEXT(G$6,"m/d/yyyy"))),'input absen '!$O$2:$O$103),2)),""),"-")</f>
        <v>PA</v>
      </c>
      <c r="H18" s="37" t="str">
        <f>IF(MOD(H$6,7)&gt;1,IFERROR(TRIM(RIGHT(LOOKUP(2,1/(('input absen '!$B$2:$B$103=$B18)*('input absen '!$D$2:$D$103=TEXT(H$6,"m/d/yyyy"))),'input absen '!$O$2:$O$103),2)),""),"-")</f>
        <v>PA</v>
      </c>
      <c r="I18" s="37" t="str">
        <f>IF(MOD(I$6,7)&gt;1,IFERROR(TRIM(RIGHT(LOOKUP(2,1/(('input absen '!$B$2:$B$103=$B18)*('input absen '!$D$2:$D$103=TEXT(I$6,"m/d/yyyy"))),'input absen '!$O$2:$O$103),2)),""),"-")</f>
        <v>-</v>
      </c>
      <c r="J18" s="37" t="str">
        <f>IF(MOD(J$6,7)&gt;1,IFERROR(TRIM(RIGHT(LOOKUP(2,1/(('input absen '!$B$2:$B$103=$B18)*('input absen '!$D$2:$D$103=TEXT(J$6,"m/d/yyyy"))),'input absen '!$O$2:$O$103),2)),""),"-")</f>
        <v>-</v>
      </c>
      <c r="K18" s="37" t="str">
        <f>IF(MOD(K$6,7)&gt;1,IFERROR(TRIM(RIGHT(LOOKUP(2,1/(('input absen '!$B$2:$B$103=$B18)*('input absen '!$D$2:$D$103=TEXT(K$6,"m/d/yyyy"))),'input absen '!$O$2:$O$103),2)),""),"-")</f>
        <v>PA</v>
      </c>
      <c r="L18" s="37" t="str">
        <f>IF(MOD(L$6,7)&gt;1,IFERROR(TRIM(RIGHT(LOOKUP(2,1/(('input absen '!$B$2:$B$103=$B18)*('input absen '!$D$2:$D$103=TEXT(L$6,"m/d/yyyy"))),'input absen '!$O$2:$O$103),2)),""),"-")</f>
        <v>PA</v>
      </c>
      <c r="M18" s="37" t="str">
        <f>IF(MOD(M$6,7)&gt;1,IFERROR(TRIM(RIGHT(LOOKUP(2,1/(('input absen '!$B$2:$B$103=$B18)*('input absen '!$D$2:$D$103=TEXT(M$6,"m/d/yyyy"))),'input absen '!$O$2:$O$103),2)),""),"-")</f>
        <v>PA</v>
      </c>
      <c r="N18" s="37" t="str">
        <f>IF(MOD(N$6,7)&gt;1,IFERROR(TRIM(RIGHT(LOOKUP(2,1/(('input absen '!$B$2:$B$103=$B18)*('input absen '!$D$2:$D$103=TEXT(N$6,"m/d/yyyy"))),'input absen '!$O$2:$O$103),2)),""),"-")</f>
        <v>PA</v>
      </c>
    </row>
    <row r="19" spans="1:14">
      <c r="A19" s="9">
        <v>16</v>
      </c>
      <c r="B19" s="40" t="s">
        <v>142</v>
      </c>
      <c r="C19" s="10" t="str">
        <f>VLOOKUP($B19,Sheet3!$B$4:$E$31,2,FALSE)</f>
        <v>Tasurun</v>
      </c>
      <c r="D19" s="29" t="str">
        <f>VLOOKUP($B19,Sheet3!$B$4:$E$31,3,FALSE)</f>
        <v>04139044</v>
      </c>
      <c r="E19" s="37" t="str">
        <f>IF(MOD(E$6,7)&gt;1,IFERROR(TRIM(RIGHT(LOOKUP(2,1/(('input absen '!$B$2:$B$103=$B19)*('input absen '!$D$2:$D$103=TEXT(E$6,"m/d/yyyy"))),'input absen '!$O$2:$O$103),2)),""),"-")</f>
        <v/>
      </c>
      <c r="F19" s="37" t="str">
        <f>IF(MOD(F$6,7)&gt;1,IFERROR(TRIM(RIGHT(LOOKUP(2,1/(('input absen '!$B$2:$B$103=$B19)*('input absen '!$D$2:$D$103=TEXT(F$6,"m/d/yyyy"))),'input absen '!$O$2:$O$103),2)),""),"-")</f>
        <v>PA</v>
      </c>
      <c r="G19" s="37" t="str">
        <f>IF(MOD(G$6,7)&gt;1,IFERROR(TRIM(RIGHT(LOOKUP(2,1/(('input absen '!$B$2:$B$103=$B19)*('input absen '!$D$2:$D$103=TEXT(G$6,"m/d/yyyy"))),'input absen '!$O$2:$O$103),2)),""),"-")</f>
        <v>PA</v>
      </c>
      <c r="H19" s="37" t="str">
        <f>IF(MOD(H$6,7)&gt;1,IFERROR(TRIM(RIGHT(LOOKUP(2,1/(('input absen '!$B$2:$B$103=$B19)*('input absen '!$D$2:$D$103=TEXT(H$6,"m/d/yyyy"))),'input absen '!$O$2:$O$103),2)),""),"-")</f>
        <v>PA</v>
      </c>
      <c r="I19" s="37" t="str">
        <f>IF(MOD(I$6,7)&gt;1,IFERROR(TRIM(RIGHT(LOOKUP(2,1/(('input absen '!$B$2:$B$103=$B19)*('input absen '!$D$2:$D$103=TEXT(I$6,"m/d/yyyy"))),'input absen '!$O$2:$O$103),2)),""),"-")</f>
        <v>-</v>
      </c>
      <c r="J19" s="37" t="str">
        <f>IF(MOD(J$6,7)&gt;1,IFERROR(TRIM(RIGHT(LOOKUP(2,1/(('input absen '!$B$2:$B$103=$B19)*('input absen '!$D$2:$D$103=TEXT(J$6,"m/d/yyyy"))),'input absen '!$O$2:$O$103),2)),""),"-")</f>
        <v>-</v>
      </c>
      <c r="K19" s="37" t="str">
        <f>IF(MOD(K$6,7)&gt;1,IFERROR(TRIM(RIGHT(LOOKUP(2,1/(('input absen '!$B$2:$B$103=$B19)*('input absen '!$D$2:$D$103=TEXT(K$6,"m/d/yyyy"))),'input absen '!$O$2:$O$103),2)),""),"-")</f>
        <v>PA</v>
      </c>
      <c r="L19" s="37" t="str">
        <f>IF(MOD(L$6,7)&gt;1,IFERROR(TRIM(RIGHT(LOOKUP(2,1/(('input absen '!$B$2:$B$103=$B19)*('input absen '!$D$2:$D$103=TEXT(L$6,"m/d/yyyy"))),'input absen '!$O$2:$O$103),2)),""),"-")</f>
        <v>D</v>
      </c>
      <c r="M19" s="37" t="str">
        <f>IF(MOD(M$6,7)&gt;1,IFERROR(TRIM(RIGHT(LOOKUP(2,1/(('input absen '!$B$2:$B$103=$B19)*('input absen '!$D$2:$D$103=TEXT(M$6,"m/d/yyyy"))),'input absen '!$O$2:$O$103),2)),""),"-")</f>
        <v>X</v>
      </c>
      <c r="N19" s="37" t="str">
        <f>IF(MOD(N$6,7)&gt;1,IFERROR(TRIM(RIGHT(LOOKUP(2,1/(('input absen '!$B$2:$B$103=$B19)*('input absen '!$D$2:$D$103=TEXT(N$6,"m/d/yyyy"))),'input absen '!$O$2:$O$103),2)),""),"-")</f>
        <v>X</v>
      </c>
    </row>
    <row r="20" spans="1:14">
      <c r="A20" s="9">
        <v>17</v>
      </c>
      <c r="B20" s="40" t="s">
        <v>150</v>
      </c>
      <c r="C20" s="10" t="str">
        <f>VLOOKUP($B20,Sheet3!$B$4:$E$31,2,FALSE)</f>
        <v>M. Syafril</v>
      </c>
      <c r="D20" s="29" t="str">
        <f>VLOOKUP($B20,Sheet3!$B$4:$E$31,3,FALSE)</f>
        <v>04139045</v>
      </c>
      <c r="E20" s="37" t="str">
        <f>IF(MOD(E$6,7)&gt;1,IFERROR(TRIM(RIGHT(LOOKUP(2,1/(('input absen '!$B$2:$B$103=$B20)*('input absen '!$D$2:$D$103=TEXT(E$6,"m/d/yyyy"))),'input absen '!$O$2:$O$103),2)),""),"-")</f>
        <v/>
      </c>
      <c r="F20" s="37" t="str">
        <f>IF(MOD(F$6,7)&gt;1,IFERROR(TRIM(RIGHT(LOOKUP(2,1/(('input absen '!$B$2:$B$103=$B20)*('input absen '!$D$2:$D$103=TEXT(F$6,"m/d/yyyy"))),'input absen '!$O$2:$O$103),2)),""),"-")</f>
        <v/>
      </c>
      <c r="G20" s="37" t="str">
        <f>IF(MOD(G$6,7)&gt;1,IFERROR(TRIM(RIGHT(LOOKUP(2,1/(('input absen '!$B$2:$B$103=$B20)*('input absen '!$D$2:$D$103=TEXT(G$6,"m/d/yyyy"))),'input absen '!$O$2:$O$103),2)),""),"-")</f>
        <v/>
      </c>
      <c r="H20" s="37" t="str">
        <f>IF(MOD(H$6,7)&gt;1,IFERROR(TRIM(RIGHT(LOOKUP(2,1/(('input absen '!$B$2:$B$103=$B20)*('input absen '!$D$2:$D$103=TEXT(H$6,"m/d/yyyy"))),'input absen '!$O$2:$O$103),2)),""),"-")</f>
        <v/>
      </c>
      <c r="I20" s="37" t="str">
        <f>IF(MOD(I$6,7)&gt;1,IFERROR(TRIM(RIGHT(LOOKUP(2,1/(('input absen '!$B$2:$B$103=$B20)*('input absen '!$D$2:$D$103=TEXT(I$6,"m/d/yyyy"))),'input absen '!$O$2:$O$103),2)),""),"-")</f>
        <v>-</v>
      </c>
      <c r="J20" s="37" t="str">
        <f>IF(MOD(J$6,7)&gt;1,IFERROR(TRIM(RIGHT(LOOKUP(2,1/(('input absen '!$B$2:$B$103=$B20)*('input absen '!$D$2:$D$103=TEXT(J$6,"m/d/yyyy"))),'input absen '!$O$2:$O$103),2)),""),"-")</f>
        <v>-</v>
      </c>
      <c r="K20" s="37" t="str">
        <f>IF(MOD(K$6,7)&gt;1,IFERROR(TRIM(RIGHT(LOOKUP(2,1/(('input absen '!$B$2:$B$103=$B20)*('input absen '!$D$2:$D$103=TEXT(K$6,"m/d/yyyy"))),'input absen '!$O$2:$O$103),2)),""),"-")</f>
        <v/>
      </c>
      <c r="L20" s="37" t="str">
        <f>IF(MOD(L$6,7)&gt;1,IFERROR(TRIM(RIGHT(LOOKUP(2,1/(('input absen '!$B$2:$B$103=$B20)*('input absen '!$D$2:$D$103=TEXT(L$6,"m/d/yyyy"))),'input absen '!$O$2:$O$103),2)),""),"-")</f>
        <v/>
      </c>
      <c r="M20" s="37" t="str">
        <f>IF(MOD(M$6,7)&gt;1,IFERROR(TRIM(RIGHT(LOOKUP(2,1/(('input absen '!$B$2:$B$103=$B20)*('input absen '!$D$2:$D$103=TEXT(M$6,"m/d/yyyy"))),'input absen '!$O$2:$O$103),2)),""),"-")</f>
        <v/>
      </c>
      <c r="N20" s="37" t="str">
        <f>IF(MOD(N$6,7)&gt;1,IFERROR(TRIM(RIGHT(LOOKUP(2,1/(('input absen '!$B$2:$B$103=$B20)*('input absen '!$D$2:$D$103=TEXT(N$6,"m/d/yyyy"))),'input absen '!$O$2:$O$103),2)),""),"-")</f>
        <v/>
      </c>
    </row>
    <row r="21" spans="1:14">
      <c r="A21" s="9">
        <v>18</v>
      </c>
      <c r="B21" s="40" t="s">
        <v>199</v>
      </c>
      <c r="C21" s="10" t="str">
        <f>VLOOKUP($B21,Sheet3!$B$4:$E$31,2,FALSE)</f>
        <v>Arfan Sugiarto</v>
      </c>
      <c r="D21" s="29" t="str">
        <f>VLOOKUP($B21,Sheet3!$B$4:$E$31,3,FALSE)</f>
        <v>11139050</v>
      </c>
      <c r="E21" s="37" t="str">
        <f>IF(MOD(E$6,7)&gt;1,IFERROR(TRIM(RIGHT(LOOKUP(2,1/(('input absen '!$B$2:$B$103=$B21)*('input absen '!$D$2:$D$103=TEXT(E$6,"m/d/yyyy"))),'input absen '!$O$2:$O$103),2)),""),"-")</f>
        <v/>
      </c>
      <c r="F21" s="37" t="str">
        <f>IF(MOD(F$6,7)&gt;1,IFERROR(TRIM(RIGHT(LOOKUP(2,1/(('input absen '!$B$2:$B$103=$B21)*('input absen '!$D$2:$D$103=TEXT(F$6,"m/d/yyyy"))),'input absen '!$O$2:$O$103),2)),""),"-")</f>
        <v/>
      </c>
      <c r="G21" s="37" t="str">
        <f>IF(MOD(G$6,7)&gt;1,IFERROR(TRIM(RIGHT(LOOKUP(2,1/(('input absen '!$B$2:$B$103=$B21)*('input absen '!$D$2:$D$103=TEXT(G$6,"m/d/yyyy"))),'input absen '!$O$2:$O$103),2)),""),"-")</f>
        <v/>
      </c>
      <c r="H21" s="37" t="str">
        <f>IF(MOD(H$6,7)&gt;1,IFERROR(TRIM(RIGHT(LOOKUP(2,1/(('input absen '!$B$2:$B$103=$B21)*('input absen '!$D$2:$D$103=TEXT(H$6,"m/d/yyyy"))),'input absen '!$O$2:$O$103),2)),""),"-")</f>
        <v/>
      </c>
      <c r="I21" s="37" t="str">
        <f>IF(MOD(I$6,7)&gt;1,IFERROR(TRIM(RIGHT(LOOKUP(2,1/(('input absen '!$B$2:$B$103=$B21)*('input absen '!$D$2:$D$103=TEXT(I$6,"m/d/yyyy"))),'input absen '!$O$2:$O$103),2)),""),"-")</f>
        <v>-</v>
      </c>
      <c r="J21" s="37" t="str">
        <f>IF(MOD(J$6,7)&gt;1,IFERROR(TRIM(RIGHT(LOOKUP(2,1/(('input absen '!$B$2:$B$103=$B21)*('input absen '!$D$2:$D$103=TEXT(J$6,"m/d/yyyy"))),'input absen '!$O$2:$O$103),2)),""),"-")</f>
        <v>-</v>
      </c>
      <c r="K21" s="37" t="str">
        <f>IF(MOD(K$6,7)&gt;1,IFERROR(TRIM(RIGHT(LOOKUP(2,1/(('input absen '!$B$2:$B$103=$B21)*('input absen '!$D$2:$D$103=TEXT(K$6,"m/d/yyyy"))),'input absen '!$O$2:$O$103),2)),""),"-")</f>
        <v/>
      </c>
      <c r="L21" s="37" t="str">
        <f>IF(MOD(L$6,7)&gt;1,IFERROR(TRIM(RIGHT(LOOKUP(2,1/(('input absen '!$B$2:$B$103=$B21)*('input absen '!$D$2:$D$103=TEXT(L$6,"m/d/yyyy"))),'input absen '!$O$2:$O$103),2)),""),"-")</f>
        <v/>
      </c>
      <c r="M21" s="37" t="str">
        <f>IF(MOD(M$6,7)&gt;1,IFERROR(TRIM(RIGHT(LOOKUP(2,1/(('input absen '!$B$2:$B$103=$B21)*('input absen '!$D$2:$D$103=TEXT(M$6,"m/d/yyyy"))),'input absen '!$O$2:$O$103),2)),""),"-")</f>
        <v/>
      </c>
      <c r="N21" s="37" t="str">
        <f>IF(MOD(N$6,7)&gt;1,IFERROR(TRIM(RIGHT(LOOKUP(2,1/(('input absen '!$B$2:$B$103=$B21)*('input absen '!$D$2:$D$103=TEXT(N$6,"m/d/yyyy"))),'input absen '!$O$2:$O$103),2)),""),"-")</f>
        <v/>
      </c>
    </row>
    <row r="22" spans="1:14">
      <c r="A22" s="9">
        <v>19</v>
      </c>
      <c r="B22" s="41" t="s">
        <v>152</v>
      </c>
      <c r="C22" s="10" t="str">
        <f>VLOOKUP($B22,Sheet3!$B$4:$E$31,2,FALSE)</f>
        <v>Elisabeth Simamora</v>
      </c>
      <c r="D22" s="29" t="str">
        <f>VLOOKUP($B22,Sheet3!$B$4:$E$31,3,FALSE)</f>
        <v>01149051</v>
      </c>
      <c r="E22" s="37" t="str">
        <f>IF(MOD(E$6,7)&gt;1,IFERROR(TRIM(RIGHT(LOOKUP(2,1/(('input absen '!$B$2:$B$103=$B22)*('input absen '!$D$2:$D$103=TEXT(E$6,"m/d/yyyy"))),'input absen '!$O$2:$O$103),2)),""),"-")</f>
        <v/>
      </c>
      <c r="F22" s="37" t="str">
        <f>IF(MOD(F$6,7)&gt;1,IFERROR(TRIM(RIGHT(LOOKUP(2,1/(('input absen '!$B$2:$B$103=$B22)*('input absen '!$D$2:$D$103=TEXT(F$6,"m/d/yyyy"))),'input absen '!$O$2:$O$103),2)),""),"-")</f>
        <v/>
      </c>
      <c r="G22" s="37" t="str">
        <f>IF(MOD(G$6,7)&gt;1,IFERROR(TRIM(RIGHT(LOOKUP(2,1/(('input absen '!$B$2:$B$103=$B22)*('input absen '!$D$2:$D$103=TEXT(G$6,"m/d/yyyy"))),'input absen '!$O$2:$O$103),2)),""),"-")</f>
        <v/>
      </c>
      <c r="H22" s="37" t="str">
        <f>IF(MOD(H$6,7)&gt;1,IFERROR(TRIM(RIGHT(LOOKUP(2,1/(('input absen '!$B$2:$B$103=$B22)*('input absen '!$D$2:$D$103=TEXT(H$6,"m/d/yyyy"))),'input absen '!$O$2:$O$103),2)),""),"-")</f>
        <v/>
      </c>
      <c r="I22" s="37" t="str">
        <f>IF(MOD(I$6,7)&gt;1,IFERROR(TRIM(RIGHT(LOOKUP(2,1/(('input absen '!$B$2:$B$103=$B22)*('input absen '!$D$2:$D$103=TEXT(I$6,"m/d/yyyy"))),'input absen '!$O$2:$O$103),2)),""),"-")</f>
        <v>-</v>
      </c>
      <c r="J22" s="37" t="str">
        <f>IF(MOD(J$6,7)&gt;1,IFERROR(TRIM(RIGHT(LOOKUP(2,1/(('input absen '!$B$2:$B$103=$B22)*('input absen '!$D$2:$D$103=TEXT(J$6,"m/d/yyyy"))),'input absen '!$O$2:$O$103),2)),""),"-")</f>
        <v>-</v>
      </c>
      <c r="K22" s="37" t="str">
        <f>IF(MOD(K$6,7)&gt;1,IFERROR(TRIM(RIGHT(LOOKUP(2,1/(('input absen '!$B$2:$B$103=$B22)*('input absen '!$D$2:$D$103=TEXT(K$6,"m/d/yyyy"))),'input absen '!$O$2:$O$103),2)),""),"-")</f>
        <v/>
      </c>
      <c r="L22" s="37" t="str">
        <f>IF(MOD(L$6,7)&gt;1,IFERROR(TRIM(RIGHT(LOOKUP(2,1/(('input absen '!$B$2:$B$103=$B22)*('input absen '!$D$2:$D$103=TEXT(L$6,"m/d/yyyy"))),'input absen '!$O$2:$O$103),2)),""),"-")</f>
        <v/>
      </c>
      <c r="M22" s="37" t="str">
        <f>IF(MOD(M$6,7)&gt;1,IFERROR(TRIM(RIGHT(LOOKUP(2,1/(('input absen '!$B$2:$B$103=$B22)*('input absen '!$D$2:$D$103=TEXT(M$6,"m/d/yyyy"))),'input absen '!$O$2:$O$103),2)),""),"-")</f>
        <v/>
      </c>
      <c r="N22" s="37" t="str">
        <f>IF(MOD(N$6,7)&gt;1,IFERROR(TRIM(RIGHT(LOOKUP(2,1/(('input absen '!$B$2:$B$103=$B22)*('input absen '!$D$2:$D$103=TEXT(N$6,"m/d/yyyy"))),'input absen '!$O$2:$O$103),2)),""),"-")</f>
        <v/>
      </c>
    </row>
    <row r="23" spans="1:14">
      <c r="A23" s="9">
        <v>20</v>
      </c>
      <c r="B23" s="40" t="s">
        <v>154</v>
      </c>
      <c r="C23" s="10" t="str">
        <f>VLOOKUP($B23,Sheet3!$B$4:$E$31,2,FALSE)</f>
        <v>Dewi Marliana</v>
      </c>
      <c r="D23" s="29" t="str">
        <f>VLOOKUP($B23,Sheet3!$B$4:$E$31,3,FALSE)</f>
        <v>03149053</v>
      </c>
      <c r="E23" s="37" t="str">
        <f>IF(MOD(E$6,7)&gt;1,IFERROR(TRIM(RIGHT(LOOKUP(2,1/(('input absen '!$B$2:$B$103=$B23)*('input absen '!$D$2:$D$103=TEXT(E$6,"m/d/yyyy"))),'input absen '!$O$2:$O$103),2)),""),"-")</f>
        <v/>
      </c>
      <c r="F23" s="37" t="str">
        <f>IF(MOD(F$6,7)&gt;1,IFERROR(TRIM(RIGHT(LOOKUP(2,1/(('input absen '!$B$2:$B$103=$B23)*('input absen '!$D$2:$D$103=TEXT(F$6,"m/d/yyyy"))),'input absen '!$O$2:$O$103),2)),""),"-")</f>
        <v/>
      </c>
      <c r="G23" s="37" t="str">
        <f>IF(MOD(G$6,7)&gt;1,IFERROR(TRIM(RIGHT(LOOKUP(2,1/(('input absen '!$B$2:$B$103=$B23)*('input absen '!$D$2:$D$103=TEXT(G$6,"m/d/yyyy"))),'input absen '!$O$2:$O$103),2)),""),"-")</f>
        <v/>
      </c>
      <c r="H23" s="37" t="str">
        <f>IF(MOD(H$6,7)&gt;1,IFERROR(TRIM(RIGHT(LOOKUP(2,1/(('input absen '!$B$2:$B$103=$B23)*('input absen '!$D$2:$D$103=TEXT(H$6,"m/d/yyyy"))),'input absen '!$O$2:$O$103),2)),""),"-")</f>
        <v/>
      </c>
      <c r="I23" s="37" t="str">
        <f>IF(MOD(I$6,7)&gt;1,IFERROR(TRIM(RIGHT(LOOKUP(2,1/(('input absen '!$B$2:$B$103=$B23)*('input absen '!$D$2:$D$103=TEXT(I$6,"m/d/yyyy"))),'input absen '!$O$2:$O$103),2)),""),"-")</f>
        <v>-</v>
      </c>
      <c r="J23" s="37" t="str">
        <f>IF(MOD(J$6,7)&gt;1,IFERROR(TRIM(RIGHT(LOOKUP(2,1/(('input absen '!$B$2:$B$103=$B23)*('input absen '!$D$2:$D$103=TEXT(J$6,"m/d/yyyy"))),'input absen '!$O$2:$O$103),2)),""),"-")</f>
        <v>-</v>
      </c>
      <c r="K23" s="37" t="str">
        <f>IF(MOD(K$6,7)&gt;1,IFERROR(TRIM(RIGHT(LOOKUP(2,1/(('input absen '!$B$2:$B$103=$B23)*('input absen '!$D$2:$D$103=TEXT(K$6,"m/d/yyyy"))),'input absen '!$O$2:$O$103),2)),""),"-")</f>
        <v/>
      </c>
      <c r="L23" s="37" t="str">
        <f>IF(MOD(L$6,7)&gt;1,IFERROR(TRIM(RIGHT(LOOKUP(2,1/(('input absen '!$B$2:$B$103=$B23)*('input absen '!$D$2:$D$103=TEXT(L$6,"m/d/yyyy"))),'input absen '!$O$2:$O$103),2)),""),"-")</f>
        <v/>
      </c>
      <c r="M23" s="37" t="str">
        <f>IF(MOD(M$6,7)&gt;1,IFERROR(TRIM(RIGHT(LOOKUP(2,1/(('input absen '!$B$2:$B$103=$B23)*('input absen '!$D$2:$D$103=TEXT(M$6,"m/d/yyyy"))),'input absen '!$O$2:$O$103),2)),""),"-")</f>
        <v/>
      </c>
      <c r="N23" s="37" t="str">
        <f>IF(MOD(N$6,7)&gt;1,IFERROR(TRIM(RIGHT(LOOKUP(2,1/(('input absen '!$B$2:$B$103=$B23)*('input absen '!$D$2:$D$103=TEXT(N$6,"m/d/yyyy"))),'input absen '!$O$2:$O$103),2)),""),"-")</f>
        <v/>
      </c>
    </row>
    <row r="24" spans="1:14">
      <c r="A24" s="9">
        <v>21</v>
      </c>
      <c r="B24" s="40" t="s">
        <v>156</v>
      </c>
      <c r="C24" s="10" t="str">
        <f>VLOOKUP($B24,Sheet3!$B$4:$E$31,2,FALSE)</f>
        <v>Accyntyacakti RP</v>
      </c>
      <c r="D24" s="29" t="str">
        <f>VLOOKUP($B24,Sheet3!$B$4:$E$31,3,FALSE)</f>
        <v>03149054</v>
      </c>
      <c r="E24" s="37" t="str">
        <f>IF(MOD(E$6,7)&gt;1,IFERROR(TRIM(RIGHT(LOOKUP(2,1/(('input absen '!$B$2:$B$103=$B24)*('input absen '!$D$2:$D$103=TEXT(E$6,"m/d/yyyy"))),'input absen '!$O$2:$O$103),2)),""),"-")</f>
        <v/>
      </c>
      <c r="F24" s="37" t="str">
        <f>IF(MOD(F$6,7)&gt;1,IFERROR(TRIM(RIGHT(LOOKUP(2,1/(('input absen '!$B$2:$B$103=$B24)*('input absen '!$D$2:$D$103=TEXT(F$6,"m/d/yyyy"))),'input absen '!$O$2:$O$103),2)),""),"-")</f>
        <v/>
      </c>
      <c r="G24" s="37" t="str">
        <f>IF(MOD(G$6,7)&gt;1,IFERROR(TRIM(RIGHT(LOOKUP(2,1/(('input absen '!$B$2:$B$103=$B24)*('input absen '!$D$2:$D$103=TEXT(G$6,"m/d/yyyy"))),'input absen '!$O$2:$O$103),2)),""),"-")</f>
        <v/>
      </c>
      <c r="H24" s="37" t="str">
        <f>IF(MOD(H$6,7)&gt;1,IFERROR(TRIM(RIGHT(LOOKUP(2,1/(('input absen '!$B$2:$B$103=$B24)*('input absen '!$D$2:$D$103=TEXT(H$6,"m/d/yyyy"))),'input absen '!$O$2:$O$103),2)),""),"-")</f>
        <v/>
      </c>
      <c r="I24" s="37" t="str">
        <f>IF(MOD(I$6,7)&gt;1,IFERROR(TRIM(RIGHT(LOOKUP(2,1/(('input absen '!$B$2:$B$103=$B24)*('input absen '!$D$2:$D$103=TEXT(I$6,"m/d/yyyy"))),'input absen '!$O$2:$O$103),2)),""),"-")</f>
        <v>-</v>
      </c>
      <c r="J24" s="37" t="str">
        <f>IF(MOD(J$6,7)&gt;1,IFERROR(TRIM(RIGHT(LOOKUP(2,1/(('input absen '!$B$2:$B$103=$B24)*('input absen '!$D$2:$D$103=TEXT(J$6,"m/d/yyyy"))),'input absen '!$O$2:$O$103),2)),""),"-")</f>
        <v>-</v>
      </c>
      <c r="K24" s="37" t="str">
        <f>IF(MOD(K$6,7)&gt;1,IFERROR(TRIM(RIGHT(LOOKUP(2,1/(('input absen '!$B$2:$B$103=$B24)*('input absen '!$D$2:$D$103=TEXT(K$6,"m/d/yyyy"))),'input absen '!$O$2:$O$103),2)),""),"-")</f>
        <v/>
      </c>
      <c r="L24" s="37" t="str">
        <f>IF(MOD(L$6,7)&gt;1,IFERROR(TRIM(RIGHT(LOOKUP(2,1/(('input absen '!$B$2:$B$103=$B24)*('input absen '!$D$2:$D$103=TEXT(L$6,"m/d/yyyy"))),'input absen '!$O$2:$O$103),2)),""),"-")</f>
        <v/>
      </c>
      <c r="M24" s="37" t="str">
        <f>IF(MOD(M$6,7)&gt;1,IFERROR(TRIM(RIGHT(LOOKUP(2,1/(('input absen '!$B$2:$B$103=$B24)*('input absen '!$D$2:$D$103=TEXT(M$6,"m/d/yyyy"))),'input absen '!$O$2:$O$103),2)),""),"-")</f>
        <v/>
      </c>
      <c r="N24" s="37" t="str">
        <f>IF(MOD(N$6,7)&gt;1,IFERROR(TRIM(RIGHT(LOOKUP(2,1/(('input absen '!$B$2:$B$103=$B24)*('input absen '!$D$2:$D$103=TEXT(N$6,"m/d/yyyy"))),'input absen '!$O$2:$O$103),2)),""),"-")</f>
        <v/>
      </c>
    </row>
    <row r="25" spans="1:14" s="11" customFormat="1" ht="15" customHeight="1">
      <c r="A25" s="9">
        <v>22</v>
      </c>
      <c r="B25" s="40" t="s">
        <v>177</v>
      </c>
      <c r="C25" s="10" t="str">
        <f>VLOOKUP($B25,Sheet3!$B$4:$E$31,2,FALSE)</f>
        <v>Iwan Setiawan</v>
      </c>
      <c r="D25" s="29" t="str">
        <f>VLOOKUP($B25,Sheet3!$B$4:$E$31,3,FALSE)</f>
        <v>9907</v>
      </c>
      <c r="E25" s="37" t="str">
        <f>IF(MOD(E$6,7)&gt;1,IFERROR(TRIM(RIGHT(LOOKUP(2,1/(('input absen '!$B$2:$B$103=$B25)*('input absen '!$D$2:$D$103=TEXT(E$6,"m/d/yyyy"))),'input absen '!$O$2:$O$103),2)),""),"-")</f>
        <v/>
      </c>
      <c r="F25" s="37" t="str">
        <f>IF(MOD(F$6,7)&gt;1,IFERROR(TRIM(RIGHT(LOOKUP(2,1/(('input absen '!$B$2:$B$103=$B25)*('input absen '!$D$2:$D$103=TEXT(F$6,"m/d/yyyy"))),'input absen '!$O$2:$O$103),2)),""),"-")</f>
        <v/>
      </c>
      <c r="G25" s="37" t="str">
        <f>IF(MOD(G$6,7)&gt;1,IFERROR(TRIM(RIGHT(LOOKUP(2,1/(('input absen '!$B$2:$B$103=$B25)*('input absen '!$D$2:$D$103=TEXT(G$6,"m/d/yyyy"))),'input absen '!$O$2:$O$103),2)),""),"-")</f>
        <v/>
      </c>
      <c r="H25" s="37" t="str">
        <f>IF(MOD(H$6,7)&gt;1,IFERROR(TRIM(RIGHT(LOOKUP(2,1/(('input absen '!$B$2:$B$103=$B25)*('input absen '!$D$2:$D$103=TEXT(H$6,"m/d/yyyy"))),'input absen '!$O$2:$O$103),2)),""),"-")</f>
        <v/>
      </c>
      <c r="I25" s="37" t="str">
        <f>IF(MOD(I$6,7)&gt;1,IFERROR(TRIM(RIGHT(LOOKUP(2,1/(('input absen '!$B$2:$B$103=$B25)*('input absen '!$D$2:$D$103=TEXT(I$6,"m/d/yyyy"))),'input absen '!$O$2:$O$103),2)),""),"-")</f>
        <v>-</v>
      </c>
      <c r="J25" s="37" t="str">
        <f>IF(MOD(J$6,7)&gt;1,IFERROR(TRIM(RIGHT(LOOKUP(2,1/(('input absen '!$B$2:$B$103=$B25)*('input absen '!$D$2:$D$103=TEXT(J$6,"m/d/yyyy"))),'input absen '!$O$2:$O$103),2)),""),"-")</f>
        <v>-</v>
      </c>
      <c r="K25" s="37" t="str">
        <f>IF(MOD(K$6,7)&gt;1,IFERROR(TRIM(RIGHT(LOOKUP(2,1/(('input absen '!$B$2:$B$103=$B25)*('input absen '!$D$2:$D$103=TEXT(K$6,"m/d/yyyy"))),'input absen '!$O$2:$O$103),2)),""),"-")</f>
        <v/>
      </c>
      <c r="L25" s="37" t="str">
        <f>IF(MOD(L$6,7)&gt;1,IFERROR(TRIM(RIGHT(LOOKUP(2,1/(('input absen '!$B$2:$B$103=$B25)*('input absen '!$D$2:$D$103=TEXT(L$6,"m/d/yyyy"))),'input absen '!$O$2:$O$103),2)),""),"-")</f>
        <v/>
      </c>
      <c r="M25" s="37" t="str">
        <f>IF(MOD(M$6,7)&gt;1,IFERROR(TRIM(RIGHT(LOOKUP(2,1/(('input absen '!$B$2:$B$103=$B25)*('input absen '!$D$2:$D$103=TEXT(M$6,"m/d/yyyy"))),'input absen '!$O$2:$O$103),2)),""),"-")</f>
        <v/>
      </c>
      <c r="N25" s="37" t="str">
        <f>IF(MOD(N$6,7)&gt;1,IFERROR(TRIM(RIGHT(LOOKUP(2,1/(('input absen '!$B$2:$B$103=$B25)*('input absen '!$D$2:$D$103=TEXT(N$6,"m/d/yyyy"))),'input absen '!$O$2:$O$103),2)),""),"-")</f>
        <v/>
      </c>
    </row>
    <row r="26" spans="1:14" ht="15" customHeight="1">
      <c r="A26" s="9">
        <v>23</v>
      </c>
      <c r="B26" s="40" t="s">
        <v>205</v>
      </c>
      <c r="C26" s="10" t="str">
        <f>VLOOKUP($B26,Sheet3!$B$4:$E$31,2,FALSE)</f>
        <v>Arif Munanto</v>
      </c>
      <c r="D26" s="29" t="str">
        <f>VLOOKUP($B26,Sheet3!$B$4:$E$31,3,FALSE)</f>
        <v>08149058</v>
      </c>
      <c r="E26" s="37" t="str">
        <f>IF(MOD(E$6,7)&gt;1,IFERROR(TRIM(RIGHT(LOOKUP(2,1/(('input absen '!$B$2:$B$103=$B26)*('input absen '!$D$2:$D$103=TEXT(E$6,"m/d/yyyy"))),'input absen '!$O$2:$O$103),2)),""),"-")</f>
        <v/>
      </c>
      <c r="F26" s="37" t="str">
        <f>IF(MOD(F$6,7)&gt;1,IFERROR(TRIM(RIGHT(LOOKUP(2,1/(('input absen '!$B$2:$B$103=$B26)*('input absen '!$D$2:$D$103=TEXT(F$6,"m/d/yyyy"))),'input absen '!$O$2:$O$103),2)),""),"-")</f>
        <v/>
      </c>
      <c r="G26" s="37" t="str">
        <f>IF(MOD(G$6,7)&gt;1,IFERROR(TRIM(RIGHT(LOOKUP(2,1/(('input absen '!$B$2:$B$103=$B26)*('input absen '!$D$2:$D$103=TEXT(G$6,"m/d/yyyy"))),'input absen '!$O$2:$O$103),2)),""),"-")</f>
        <v/>
      </c>
      <c r="H26" s="37" t="str">
        <f>IF(MOD(H$6,7)&gt;1,IFERROR(TRIM(RIGHT(LOOKUP(2,1/(('input absen '!$B$2:$B$103=$B26)*('input absen '!$D$2:$D$103=TEXT(H$6,"m/d/yyyy"))),'input absen '!$O$2:$O$103),2)),""),"-")</f>
        <v/>
      </c>
      <c r="I26" s="37" t="str">
        <f>IF(MOD(I$6,7)&gt;1,IFERROR(TRIM(RIGHT(LOOKUP(2,1/(('input absen '!$B$2:$B$103=$B26)*('input absen '!$D$2:$D$103=TEXT(I$6,"m/d/yyyy"))),'input absen '!$O$2:$O$103),2)),""),"-")</f>
        <v>-</v>
      </c>
      <c r="J26" s="37" t="str">
        <f>IF(MOD(J$6,7)&gt;1,IFERROR(TRIM(RIGHT(LOOKUP(2,1/(('input absen '!$B$2:$B$103=$B26)*('input absen '!$D$2:$D$103=TEXT(J$6,"m/d/yyyy"))),'input absen '!$O$2:$O$103),2)),""),"-")</f>
        <v>-</v>
      </c>
      <c r="K26" s="37" t="str">
        <f>IF(MOD(K$6,7)&gt;1,IFERROR(TRIM(RIGHT(LOOKUP(2,1/(('input absen '!$B$2:$B$103=$B26)*('input absen '!$D$2:$D$103=TEXT(K$6,"m/d/yyyy"))),'input absen '!$O$2:$O$103),2)),""),"-")</f>
        <v/>
      </c>
      <c r="L26" s="37" t="str">
        <f>IF(MOD(L$6,7)&gt;1,IFERROR(TRIM(RIGHT(LOOKUP(2,1/(('input absen '!$B$2:$B$103=$B26)*('input absen '!$D$2:$D$103=TEXT(L$6,"m/d/yyyy"))),'input absen '!$O$2:$O$103),2)),""),"-")</f>
        <v/>
      </c>
      <c r="M26" s="37" t="str">
        <f>IF(MOD(M$6,7)&gt;1,IFERROR(TRIM(RIGHT(LOOKUP(2,1/(('input absen '!$B$2:$B$103=$B26)*('input absen '!$D$2:$D$103=TEXT(M$6,"m/d/yyyy"))),'input absen '!$O$2:$O$103),2)),""),"-")</f>
        <v/>
      </c>
      <c r="N26" s="37" t="str">
        <f>IF(MOD(N$6,7)&gt;1,IFERROR(TRIM(RIGHT(LOOKUP(2,1/(('input absen '!$B$2:$B$103=$B26)*('input absen '!$D$2:$D$103=TEXT(N$6,"m/d/yyyy"))),'input absen '!$O$2:$O$103),2)),""),"-")</f>
        <v/>
      </c>
    </row>
    <row r="27" spans="1:14" ht="15" customHeight="1">
      <c r="A27" s="9">
        <v>24</v>
      </c>
      <c r="B27" s="40" t="s">
        <v>157</v>
      </c>
      <c r="C27" s="10" t="str">
        <f>VLOOKUP($B27,Sheet3!$B$4:$E$31,2,FALSE)</f>
        <v>Rozi Ibrar</v>
      </c>
      <c r="D27" s="29" t="str">
        <f>VLOOKUP($B27,Sheet3!$B$4:$E$31,3,FALSE)</f>
        <v>08149059</v>
      </c>
      <c r="E27" s="37" t="str">
        <f>IF(MOD(E$6,7)&gt;1,IFERROR(TRIM(RIGHT(LOOKUP(2,1/(('input absen '!$B$2:$B$103=$B27)*('input absen '!$D$2:$D$103=TEXT(E$6,"m/d/yyyy"))),'input absen '!$O$2:$O$103),2)),""),"-")</f>
        <v/>
      </c>
      <c r="F27" s="37" t="str">
        <f>IF(MOD(F$6,7)&gt;1,IFERROR(TRIM(RIGHT(LOOKUP(2,1/(('input absen '!$B$2:$B$103=$B27)*('input absen '!$D$2:$D$103=TEXT(F$6,"m/d/yyyy"))),'input absen '!$O$2:$O$103),2)),""),"-")</f>
        <v/>
      </c>
      <c r="G27" s="37" t="str">
        <f>IF(MOD(G$6,7)&gt;1,IFERROR(TRIM(RIGHT(LOOKUP(2,1/(('input absen '!$B$2:$B$103=$B27)*('input absen '!$D$2:$D$103=TEXT(G$6,"m/d/yyyy"))),'input absen '!$O$2:$O$103),2)),""),"-")</f>
        <v/>
      </c>
      <c r="H27" s="37" t="str">
        <f>IF(MOD(H$6,7)&gt;1,IFERROR(TRIM(RIGHT(LOOKUP(2,1/(('input absen '!$B$2:$B$103=$B27)*('input absen '!$D$2:$D$103=TEXT(H$6,"m/d/yyyy"))),'input absen '!$O$2:$O$103),2)),""),"-")</f>
        <v/>
      </c>
      <c r="I27" s="37" t="str">
        <f>IF(MOD(I$6,7)&gt;1,IFERROR(TRIM(RIGHT(LOOKUP(2,1/(('input absen '!$B$2:$B$103=$B27)*('input absen '!$D$2:$D$103=TEXT(I$6,"m/d/yyyy"))),'input absen '!$O$2:$O$103),2)),""),"-")</f>
        <v>-</v>
      </c>
      <c r="J27" s="37" t="str">
        <f>IF(MOD(J$6,7)&gt;1,IFERROR(TRIM(RIGHT(LOOKUP(2,1/(('input absen '!$B$2:$B$103=$B27)*('input absen '!$D$2:$D$103=TEXT(J$6,"m/d/yyyy"))),'input absen '!$O$2:$O$103),2)),""),"-")</f>
        <v>-</v>
      </c>
      <c r="K27" s="37" t="str">
        <f>IF(MOD(K$6,7)&gt;1,IFERROR(TRIM(RIGHT(LOOKUP(2,1/(('input absen '!$B$2:$B$103=$B27)*('input absen '!$D$2:$D$103=TEXT(K$6,"m/d/yyyy"))),'input absen '!$O$2:$O$103),2)),""),"-")</f>
        <v/>
      </c>
      <c r="L27" s="37" t="str">
        <f>IF(MOD(L$6,7)&gt;1,IFERROR(TRIM(RIGHT(LOOKUP(2,1/(('input absen '!$B$2:$B$103=$B27)*('input absen '!$D$2:$D$103=TEXT(L$6,"m/d/yyyy"))),'input absen '!$O$2:$O$103),2)),""),"-")</f>
        <v/>
      </c>
      <c r="M27" s="37" t="str">
        <f>IF(MOD(M$6,7)&gt;1,IFERROR(TRIM(RIGHT(LOOKUP(2,1/(('input absen '!$B$2:$B$103=$B27)*('input absen '!$D$2:$D$103=TEXT(M$6,"m/d/yyyy"))),'input absen '!$O$2:$O$103),2)),""),"-")</f>
        <v/>
      </c>
      <c r="N27" s="37" t="str">
        <f>IF(MOD(N$6,7)&gt;1,IFERROR(TRIM(RIGHT(LOOKUP(2,1/(('input absen '!$B$2:$B$103=$B27)*('input absen '!$D$2:$D$103=TEXT(N$6,"m/d/yyyy"))),'input absen '!$O$2:$O$103),2)),""),"-")</f>
        <v/>
      </c>
    </row>
    <row r="28" spans="1:14" ht="15" customHeight="1">
      <c r="A28" s="9">
        <v>25</v>
      </c>
      <c r="B28" s="40" t="s">
        <v>159</v>
      </c>
      <c r="C28" s="10" t="str">
        <f>VLOOKUP($B28,Sheet3!$B$4:$E$31,2,FALSE)</f>
        <v>A Zaini Miftah</v>
      </c>
      <c r="D28" s="29" t="str">
        <f>VLOOKUP($B28,Sheet3!$B$4:$E$31,3,FALSE)</f>
        <v>08149060</v>
      </c>
      <c r="E28" s="37" t="str">
        <f>IF(MOD(E$6,7)&gt;1,IFERROR(TRIM(RIGHT(LOOKUP(2,1/(('input absen '!$B$2:$B$103=$B28)*('input absen '!$D$2:$D$103=TEXT(E$6,"m/d/yyyy"))),'input absen '!$O$2:$O$103),2)),""),"-")</f>
        <v/>
      </c>
      <c r="F28" s="37" t="str">
        <f>IF(MOD(F$6,7)&gt;1,IFERROR(TRIM(RIGHT(LOOKUP(2,1/(('input absen '!$B$2:$B$103=$B28)*('input absen '!$D$2:$D$103=TEXT(F$6,"m/d/yyyy"))),'input absen '!$O$2:$O$103),2)),""),"-")</f>
        <v/>
      </c>
      <c r="G28" s="37" t="str">
        <f>IF(MOD(G$6,7)&gt;1,IFERROR(TRIM(RIGHT(LOOKUP(2,1/(('input absen '!$B$2:$B$103=$B28)*('input absen '!$D$2:$D$103=TEXT(G$6,"m/d/yyyy"))),'input absen '!$O$2:$O$103),2)),""),"-")</f>
        <v/>
      </c>
      <c r="H28" s="37" t="str">
        <f>IF(MOD(H$6,7)&gt;1,IFERROR(TRIM(RIGHT(LOOKUP(2,1/(('input absen '!$B$2:$B$103=$B28)*('input absen '!$D$2:$D$103=TEXT(H$6,"m/d/yyyy"))),'input absen '!$O$2:$O$103),2)),""),"-")</f>
        <v/>
      </c>
      <c r="I28" s="37" t="str">
        <f>IF(MOD(I$6,7)&gt;1,IFERROR(TRIM(RIGHT(LOOKUP(2,1/(('input absen '!$B$2:$B$103=$B28)*('input absen '!$D$2:$D$103=TEXT(I$6,"m/d/yyyy"))),'input absen '!$O$2:$O$103),2)),""),"-")</f>
        <v>-</v>
      </c>
      <c r="J28" s="37" t="str">
        <f>IF(MOD(J$6,7)&gt;1,IFERROR(TRIM(RIGHT(LOOKUP(2,1/(('input absen '!$B$2:$B$103=$B28)*('input absen '!$D$2:$D$103=TEXT(J$6,"m/d/yyyy"))),'input absen '!$O$2:$O$103),2)),""),"-")</f>
        <v>-</v>
      </c>
      <c r="K28" s="37" t="str">
        <f>IF(MOD(K$6,7)&gt;1,IFERROR(TRIM(RIGHT(LOOKUP(2,1/(('input absen '!$B$2:$B$103=$B28)*('input absen '!$D$2:$D$103=TEXT(K$6,"m/d/yyyy"))),'input absen '!$O$2:$O$103),2)),""),"-")</f>
        <v/>
      </c>
      <c r="L28" s="37" t="str">
        <f>IF(MOD(L$6,7)&gt;1,IFERROR(TRIM(RIGHT(LOOKUP(2,1/(('input absen '!$B$2:$B$103=$B28)*('input absen '!$D$2:$D$103=TEXT(L$6,"m/d/yyyy"))),'input absen '!$O$2:$O$103),2)),""),"-")</f>
        <v/>
      </c>
      <c r="M28" s="37" t="str">
        <f>IF(MOD(M$6,7)&gt;1,IFERROR(TRIM(RIGHT(LOOKUP(2,1/(('input absen '!$B$2:$B$103=$B28)*('input absen '!$D$2:$D$103=TEXT(M$6,"m/d/yyyy"))),'input absen '!$O$2:$O$103),2)),""),"-")</f>
        <v/>
      </c>
      <c r="N28" s="37" t="str">
        <f>IF(MOD(N$6,7)&gt;1,IFERROR(TRIM(RIGHT(LOOKUP(2,1/(('input absen '!$B$2:$B$103=$B28)*('input absen '!$D$2:$D$103=TEXT(N$6,"m/d/yyyy"))),'input absen '!$O$2:$O$103),2)),""),"-")</f>
        <v/>
      </c>
    </row>
    <row r="29" spans="1:14" s="7" customFormat="1" ht="15" customHeight="1">
      <c r="A29" s="9">
        <v>26</v>
      </c>
      <c r="B29" s="40" t="s">
        <v>163</v>
      </c>
      <c r="C29" s="10" t="str">
        <f>VLOOKUP($B29,Sheet3!$B$4:$E$31,2,FALSE)</f>
        <v>Silvia Wijaya</v>
      </c>
      <c r="D29" s="29" t="str">
        <f>VLOOKUP($B29,Sheet3!$B$4:$E$31,3,FALSE)</f>
        <v>09149064</v>
      </c>
      <c r="E29" s="37" t="str">
        <f>IF(MOD(E$6,7)&gt;1,IFERROR(TRIM(RIGHT(LOOKUP(2,1/(('input absen '!$B$2:$B$103=$B29)*('input absen '!$D$2:$D$103=TEXT(E$6,"m/d/yyyy"))),'input absen '!$O$2:$O$103),2)),""),"-")</f>
        <v/>
      </c>
      <c r="F29" s="37" t="str">
        <f>IF(MOD(F$6,7)&gt;1,IFERROR(TRIM(RIGHT(LOOKUP(2,1/(('input absen '!$B$2:$B$103=$B29)*('input absen '!$D$2:$D$103=TEXT(F$6,"m/d/yyyy"))),'input absen '!$O$2:$O$103),2)),""),"-")</f>
        <v/>
      </c>
      <c r="G29" s="37" t="str">
        <f>IF(MOD(G$6,7)&gt;1,IFERROR(TRIM(RIGHT(LOOKUP(2,1/(('input absen '!$B$2:$B$103=$B29)*('input absen '!$D$2:$D$103=TEXT(G$6,"m/d/yyyy"))),'input absen '!$O$2:$O$103),2)),""),"-")</f>
        <v/>
      </c>
      <c r="H29" s="37" t="str">
        <f>IF(MOD(H$6,7)&gt;1,IFERROR(TRIM(RIGHT(LOOKUP(2,1/(('input absen '!$B$2:$B$103=$B29)*('input absen '!$D$2:$D$103=TEXT(H$6,"m/d/yyyy"))),'input absen '!$O$2:$O$103),2)),""),"-")</f>
        <v/>
      </c>
      <c r="I29" s="37" t="str">
        <f>IF(MOD(I$6,7)&gt;1,IFERROR(TRIM(RIGHT(LOOKUP(2,1/(('input absen '!$B$2:$B$103=$B29)*('input absen '!$D$2:$D$103=TEXT(I$6,"m/d/yyyy"))),'input absen '!$O$2:$O$103),2)),""),"-")</f>
        <v>-</v>
      </c>
      <c r="J29" s="37" t="str">
        <f>IF(MOD(J$6,7)&gt;1,IFERROR(TRIM(RIGHT(LOOKUP(2,1/(('input absen '!$B$2:$B$103=$B29)*('input absen '!$D$2:$D$103=TEXT(J$6,"m/d/yyyy"))),'input absen '!$O$2:$O$103),2)),""),"-")</f>
        <v>-</v>
      </c>
      <c r="K29" s="37" t="str">
        <f>IF(MOD(K$6,7)&gt;1,IFERROR(TRIM(RIGHT(LOOKUP(2,1/(('input absen '!$B$2:$B$103=$B29)*('input absen '!$D$2:$D$103=TEXT(K$6,"m/d/yyyy"))),'input absen '!$O$2:$O$103),2)),""),"-")</f>
        <v/>
      </c>
      <c r="L29" s="37" t="str">
        <f>IF(MOD(L$6,7)&gt;1,IFERROR(TRIM(RIGHT(LOOKUP(2,1/(('input absen '!$B$2:$B$103=$B29)*('input absen '!$D$2:$D$103=TEXT(L$6,"m/d/yyyy"))),'input absen '!$O$2:$O$103),2)),""),"-")</f>
        <v/>
      </c>
      <c r="M29" s="37" t="str">
        <f>IF(MOD(M$6,7)&gt;1,IFERROR(TRIM(RIGHT(LOOKUP(2,1/(('input absen '!$B$2:$B$103=$B29)*('input absen '!$D$2:$D$103=TEXT(M$6,"m/d/yyyy"))),'input absen '!$O$2:$O$103),2)),""),"-")</f>
        <v/>
      </c>
      <c r="N29" s="37" t="str">
        <f>IF(MOD(N$6,7)&gt;1,IFERROR(TRIM(RIGHT(LOOKUP(2,1/(('input absen '!$B$2:$B$103=$B29)*('input absen '!$D$2:$D$103=TEXT(N$6,"m/d/yyyy"))),'input absen '!$O$2:$O$103),2)),""),"-")</f>
        <v/>
      </c>
    </row>
    <row r="30" spans="1:14" ht="15" customHeight="1">
      <c r="A30" s="9">
        <v>27</v>
      </c>
      <c r="B30" s="40" t="s">
        <v>165</v>
      </c>
      <c r="C30" s="10" t="str">
        <f>VLOOKUP($B30,Sheet3!$B$4:$E$31,2,FALSE)</f>
        <v>Pallas Jane Simanjuntak</v>
      </c>
      <c r="D30" s="29" t="str">
        <f>VLOOKUP($B30,Sheet3!$B$4:$E$31,3,FALSE)</f>
        <v>11149068</v>
      </c>
      <c r="E30" s="37" t="str">
        <f>IF(MOD(E$6,7)&gt;1,IFERROR(TRIM(RIGHT(LOOKUP(2,1/(('input absen '!$B$2:$B$103=$B30)*('input absen '!$D$2:$D$103=TEXT(E$6,"m/d/yyyy"))),'input absen '!$O$2:$O$103),2)),""),"-")</f>
        <v/>
      </c>
      <c r="F30" s="37" t="str">
        <f>IF(MOD(F$6,7)&gt;1,IFERROR(TRIM(RIGHT(LOOKUP(2,1/(('input absen '!$B$2:$B$103=$B30)*('input absen '!$D$2:$D$103=TEXT(F$6,"m/d/yyyy"))),'input absen '!$O$2:$O$103),2)),""),"-")</f>
        <v/>
      </c>
      <c r="G30" s="37" t="str">
        <f>IF(MOD(G$6,7)&gt;1,IFERROR(TRIM(RIGHT(LOOKUP(2,1/(('input absen '!$B$2:$B$103=$B30)*('input absen '!$D$2:$D$103=TEXT(G$6,"m/d/yyyy"))),'input absen '!$O$2:$O$103),2)),""),"-")</f>
        <v/>
      </c>
      <c r="H30" s="37" t="str">
        <f>IF(MOD(H$6,7)&gt;1,IFERROR(TRIM(RIGHT(LOOKUP(2,1/(('input absen '!$B$2:$B$103=$B30)*('input absen '!$D$2:$D$103=TEXT(H$6,"m/d/yyyy"))),'input absen '!$O$2:$O$103),2)),""),"-")</f>
        <v/>
      </c>
      <c r="I30" s="37" t="str">
        <f>IF(MOD(I$6,7)&gt;1,IFERROR(TRIM(RIGHT(LOOKUP(2,1/(('input absen '!$B$2:$B$103=$B30)*('input absen '!$D$2:$D$103=TEXT(I$6,"m/d/yyyy"))),'input absen '!$O$2:$O$103),2)),""),"-")</f>
        <v>-</v>
      </c>
      <c r="J30" s="37" t="str">
        <f>IF(MOD(J$6,7)&gt;1,IFERROR(TRIM(RIGHT(LOOKUP(2,1/(('input absen '!$B$2:$B$103=$B30)*('input absen '!$D$2:$D$103=TEXT(J$6,"m/d/yyyy"))),'input absen '!$O$2:$O$103),2)),""),"-")</f>
        <v>-</v>
      </c>
      <c r="K30" s="37" t="str">
        <f>IF(MOD(K$6,7)&gt;1,IFERROR(TRIM(RIGHT(LOOKUP(2,1/(('input absen '!$B$2:$B$103=$B30)*('input absen '!$D$2:$D$103=TEXT(K$6,"m/d/yyyy"))),'input absen '!$O$2:$O$103),2)),""),"-")</f>
        <v/>
      </c>
      <c r="L30" s="37" t="str">
        <f>IF(MOD(L$6,7)&gt;1,IFERROR(TRIM(RIGHT(LOOKUP(2,1/(('input absen '!$B$2:$B$103=$B30)*('input absen '!$D$2:$D$103=TEXT(L$6,"m/d/yyyy"))),'input absen '!$O$2:$O$103),2)),""),"-")</f>
        <v/>
      </c>
      <c r="M30" s="37" t="str">
        <f>IF(MOD(M$6,7)&gt;1,IFERROR(TRIM(RIGHT(LOOKUP(2,1/(('input absen '!$B$2:$B$103=$B30)*('input absen '!$D$2:$D$103=TEXT(M$6,"m/d/yyyy"))),'input absen '!$O$2:$O$103),2)),""),"-")</f>
        <v/>
      </c>
      <c r="N30" s="37" t="str">
        <f>IF(MOD(N$6,7)&gt;1,IFERROR(TRIM(RIGHT(LOOKUP(2,1/(('input absen '!$B$2:$B$103=$B30)*('input absen '!$D$2:$D$103=TEXT(N$6,"m/d/yyyy"))),'input absen '!$O$2:$O$103),2)),""),"-")</f>
        <v/>
      </c>
    </row>
    <row r="31" spans="1:14" ht="15" customHeight="1">
      <c r="A31" s="9">
        <v>28</v>
      </c>
      <c r="B31" s="40" t="s">
        <v>166</v>
      </c>
      <c r="C31" s="10" t="str">
        <f>VLOOKUP($B31,Sheet3!$B$4:$E$31,2,FALSE)</f>
        <v>Sefri Noviardi Syarif</v>
      </c>
      <c r="D31" s="29" t="str">
        <f>VLOOKUP($B31,Sheet3!$B$4:$E$31,3,FALSE)</f>
        <v>01159069</v>
      </c>
      <c r="E31" s="37" t="str">
        <f>IF(MOD(E$6,7)&gt;1,IFERROR(TRIM(RIGHT(LOOKUP(2,1/(('input absen '!$B$2:$B$103=$B31)*('input absen '!$D$2:$D$103=TEXT(E$6,"m/d/yyyy"))),'input absen '!$O$2:$O$103),2)),""),"-")</f>
        <v/>
      </c>
      <c r="F31" s="37" t="str">
        <f>IF(MOD(F$6,7)&gt;1,IFERROR(TRIM(RIGHT(LOOKUP(2,1/(('input absen '!$B$2:$B$103=$B31)*('input absen '!$D$2:$D$103=TEXT(F$6,"m/d/yyyy"))),'input absen '!$O$2:$O$103),2)),""),"-")</f>
        <v/>
      </c>
      <c r="G31" s="37" t="str">
        <f>IF(MOD(G$6,7)&gt;1,IFERROR(TRIM(RIGHT(LOOKUP(2,1/(('input absen '!$B$2:$B$103=$B31)*('input absen '!$D$2:$D$103=TEXT(G$6,"m/d/yyyy"))),'input absen '!$O$2:$O$103),2)),""),"-")</f>
        <v/>
      </c>
      <c r="H31" s="37" t="str">
        <f>IF(MOD(H$6,7)&gt;1,IFERROR(TRIM(RIGHT(LOOKUP(2,1/(('input absen '!$B$2:$B$103=$B31)*('input absen '!$D$2:$D$103=TEXT(H$6,"m/d/yyyy"))),'input absen '!$O$2:$O$103),2)),""),"-")</f>
        <v/>
      </c>
      <c r="I31" s="37" t="str">
        <f>IF(MOD(I$6,7)&gt;1,IFERROR(TRIM(RIGHT(LOOKUP(2,1/(('input absen '!$B$2:$B$103=$B31)*('input absen '!$D$2:$D$103=TEXT(I$6,"m/d/yyyy"))),'input absen '!$O$2:$O$103),2)),""),"-")</f>
        <v>-</v>
      </c>
      <c r="J31" s="37" t="str">
        <f>IF(MOD(J$6,7)&gt;1,IFERROR(TRIM(RIGHT(LOOKUP(2,1/(('input absen '!$B$2:$B$103=$B31)*('input absen '!$D$2:$D$103=TEXT(J$6,"m/d/yyyy"))),'input absen '!$O$2:$O$103),2)),""),"-")</f>
        <v>-</v>
      </c>
      <c r="K31" s="37" t="str">
        <f>IF(MOD(K$6,7)&gt;1,IFERROR(TRIM(RIGHT(LOOKUP(2,1/(('input absen '!$B$2:$B$103=$B31)*('input absen '!$D$2:$D$103=TEXT(K$6,"m/d/yyyy"))),'input absen '!$O$2:$O$103),2)),""),"-")</f>
        <v/>
      </c>
      <c r="L31" s="37" t="str">
        <f>IF(MOD(L$6,7)&gt;1,IFERROR(TRIM(RIGHT(LOOKUP(2,1/(('input absen '!$B$2:$B$103=$B31)*('input absen '!$D$2:$D$103=TEXT(L$6,"m/d/yyyy"))),'input absen '!$O$2:$O$103),2)),""),"-")</f>
        <v/>
      </c>
      <c r="M31" s="37" t="str">
        <f>IF(MOD(M$6,7)&gt;1,IFERROR(TRIM(RIGHT(LOOKUP(2,1/(('input absen '!$B$2:$B$103=$B31)*('input absen '!$D$2:$D$103=TEXT(M$6,"m/d/yyyy"))),'input absen '!$O$2:$O$103),2)),""),"-")</f>
        <v/>
      </c>
      <c r="N31" s="37" t="str">
        <f>IF(MOD(N$6,7)&gt;1,IFERROR(TRIM(RIGHT(LOOKUP(2,1/(('input absen '!$B$2:$B$103=$B31)*('input absen '!$D$2:$D$103=TEXT(N$6,"m/d/yyyy"))),'input absen '!$O$2:$O$103),2)),""),"-")</f>
        <v/>
      </c>
    </row>
    <row r="32" spans="1:14" ht="15" customHeight="1">
      <c r="A32" s="9">
        <v>29</v>
      </c>
      <c r="B32" s="40" t="s">
        <v>167</v>
      </c>
      <c r="C32" s="10" t="str">
        <f>VLOOKUP($B32,Sheet3!$B$4:$E$31,2,FALSE)</f>
        <v>William Jackson</v>
      </c>
      <c r="D32" s="29" t="str">
        <f>VLOOKUP($B32,Sheet3!$B$4:$E$31,3,FALSE)</f>
        <v>03159070</v>
      </c>
      <c r="E32" s="37" t="str">
        <f>IF(MOD(E$6,7)&gt;1,IFERROR(TRIM(RIGHT(LOOKUP(2,1/(('input absen '!$B$2:$B$103=$B32)*('input absen '!$D$2:$D$103=TEXT(E$6,"m/d/yyyy"))),'input absen '!$O$2:$O$103),2)),""),"-")</f>
        <v/>
      </c>
      <c r="F32" s="37" t="str">
        <f>IF(MOD(F$6,7)&gt;1,IFERROR(TRIM(RIGHT(LOOKUP(2,1/(('input absen '!$B$2:$B$103=$B32)*('input absen '!$D$2:$D$103=TEXT(F$6,"m/d/yyyy"))),'input absen '!$O$2:$O$103),2)),""),"-")</f>
        <v/>
      </c>
      <c r="G32" s="37" t="str">
        <f>IF(MOD(G$6,7)&gt;1,IFERROR(TRIM(RIGHT(LOOKUP(2,1/(('input absen '!$B$2:$B$103=$B32)*('input absen '!$D$2:$D$103=TEXT(G$6,"m/d/yyyy"))),'input absen '!$O$2:$O$103),2)),""),"-")</f>
        <v/>
      </c>
      <c r="H32" s="37" t="str">
        <f>IF(MOD(H$6,7)&gt;1,IFERROR(TRIM(RIGHT(LOOKUP(2,1/(('input absen '!$B$2:$B$103=$B32)*('input absen '!$D$2:$D$103=TEXT(H$6,"m/d/yyyy"))),'input absen '!$O$2:$O$103),2)),""),"-")</f>
        <v/>
      </c>
      <c r="I32" s="37" t="str">
        <f>IF(MOD(I$6,7)&gt;1,IFERROR(TRIM(RIGHT(LOOKUP(2,1/(('input absen '!$B$2:$B$103=$B32)*('input absen '!$D$2:$D$103=TEXT(I$6,"m/d/yyyy"))),'input absen '!$O$2:$O$103),2)),""),"-")</f>
        <v>-</v>
      </c>
      <c r="J32" s="37" t="str">
        <f>IF(MOD(J$6,7)&gt;1,IFERROR(TRIM(RIGHT(LOOKUP(2,1/(('input absen '!$B$2:$B$103=$B32)*('input absen '!$D$2:$D$103=TEXT(J$6,"m/d/yyyy"))),'input absen '!$O$2:$O$103),2)),""),"-")</f>
        <v>-</v>
      </c>
      <c r="K32" s="37" t="str">
        <f>IF(MOD(K$6,7)&gt;1,IFERROR(TRIM(RIGHT(LOOKUP(2,1/(('input absen '!$B$2:$B$103=$B32)*('input absen '!$D$2:$D$103=TEXT(K$6,"m/d/yyyy"))),'input absen '!$O$2:$O$103),2)),""),"-")</f>
        <v/>
      </c>
      <c r="L32" s="37" t="str">
        <f>IF(MOD(L$6,7)&gt;1,IFERROR(TRIM(RIGHT(LOOKUP(2,1/(('input absen '!$B$2:$B$103=$B32)*('input absen '!$D$2:$D$103=TEXT(L$6,"m/d/yyyy"))),'input absen '!$O$2:$O$103),2)),""),"-")</f>
        <v/>
      </c>
      <c r="M32" s="37" t="str">
        <f>IF(MOD(M$6,7)&gt;1,IFERROR(TRIM(RIGHT(LOOKUP(2,1/(('input absen '!$B$2:$B$103=$B32)*('input absen '!$D$2:$D$103=TEXT(M$6,"m/d/yyyy"))),'input absen '!$O$2:$O$103),2)),""),"-")</f>
        <v/>
      </c>
      <c r="N32" s="37" t="str">
        <f>IF(MOD(N$6,7)&gt;1,IFERROR(TRIM(RIGHT(LOOKUP(2,1/(('input absen '!$B$2:$B$103=$B32)*('input absen '!$D$2:$D$103=TEXT(N$6,"m/d/yyyy"))),'input absen '!$O$2:$O$103),2)),""),"-")</f>
        <v/>
      </c>
    </row>
    <row r="33" spans="1:14" ht="15" customHeight="1">
      <c r="A33" s="9">
        <v>30</v>
      </c>
      <c r="B33" s="40" t="s">
        <v>168</v>
      </c>
      <c r="C33" s="10" t="str">
        <f>VLOOKUP($B33,Sheet3!$B$4:$E$31,2,FALSE)</f>
        <v>Lely Wahyuni</v>
      </c>
      <c r="D33" s="29" t="str">
        <f>VLOOKUP($B33,Sheet3!$B$4:$E$31,3,FALSE)</f>
        <v>03159071</v>
      </c>
      <c r="E33" s="37" t="str">
        <f>IF(MOD(E$6,7)&gt;1,IFERROR(TRIM(RIGHT(LOOKUP(2,1/(('input absen '!$B$2:$B$103=$B33)*('input absen '!$D$2:$D$103=TEXT(E$6,"m/d/yyyy"))),'input absen '!$O$2:$O$103),2)),""),"-")</f>
        <v/>
      </c>
      <c r="F33" s="37" t="str">
        <f>IF(MOD(F$6,7)&gt;1,IFERROR(TRIM(RIGHT(LOOKUP(2,1/(('input absen '!$B$2:$B$103=$B33)*('input absen '!$D$2:$D$103=TEXT(F$6,"m/d/yyyy"))),'input absen '!$O$2:$O$103),2)),""),"-")</f>
        <v/>
      </c>
      <c r="G33" s="37" t="str">
        <f>IF(MOD(G$6,7)&gt;1,IFERROR(TRIM(RIGHT(LOOKUP(2,1/(('input absen '!$B$2:$B$103=$B33)*('input absen '!$D$2:$D$103=TEXT(G$6,"m/d/yyyy"))),'input absen '!$O$2:$O$103),2)),""),"-")</f>
        <v/>
      </c>
      <c r="H33" s="37" t="str">
        <f>IF(MOD(H$6,7)&gt;1,IFERROR(TRIM(RIGHT(LOOKUP(2,1/(('input absen '!$B$2:$B$103=$B33)*('input absen '!$D$2:$D$103=TEXT(H$6,"m/d/yyyy"))),'input absen '!$O$2:$O$103),2)),""),"-")</f>
        <v/>
      </c>
      <c r="I33" s="37" t="str">
        <f>IF(MOD(I$6,7)&gt;1,IFERROR(TRIM(RIGHT(LOOKUP(2,1/(('input absen '!$B$2:$B$103=$B33)*('input absen '!$D$2:$D$103=TEXT(I$6,"m/d/yyyy"))),'input absen '!$O$2:$O$103),2)),""),"-")</f>
        <v>-</v>
      </c>
      <c r="J33" s="37" t="str">
        <f>IF(MOD(J$6,7)&gt;1,IFERROR(TRIM(RIGHT(LOOKUP(2,1/(('input absen '!$B$2:$B$103=$B33)*('input absen '!$D$2:$D$103=TEXT(J$6,"m/d/yyyy"))),'input absen '!$O$2:$O$103),2)),""),"-")</f>
        <v>-</v>
      </c>
      <c r="K33" s="37" t="str">
        <f>IF(MOD(K$6,7)&gt;1,IFERROR(TRIM(RIGHT(LOOKUP(2,1/(('input absen '!$B$2:$B$103=$B33)*('input absen '!$D$2:$D$103=TEXT(K$6,"m/d/yyyy"))),'input absen '!$O$2:$O$103),2)),""),"-")</f>
        <v/>
      </c>
      <c r="L33" s="37" t="str">
        <f>IF(MOD(L$6,7)&gt;1,IFERROR(TRIM(RIGHT(LOOKUP(2,1/(('input absen '!$B$2:$B$103=$B33)*('input absen '!$D$2:$D$103=TEXT(L$6,"m/d/yyyy"))),'input absen '!$O$2:$O$103),2)),""),"-")</f>
        <v/>
      </c>
      <c r="M33" s="37" t="str">
        <f>IF(MOD(M$6,7)&gt;1,IFERROR(TRIM(RIGHT(LOOKUP(2,1/(('input absen '!$B$2:$B$103=$B33)*('input absen '!$D$2:$D$103=TEXT(M$6,"m/d/yyyy"))),'input absen '!$O$2:$O$103),2)),""),"-")</f>
        <v/>
      </c>
      <c r="N33" s="37" t="str">
        <f>IF(MOD(N$6,7)&gt;1,IFERROR(TRIM(RIGHT(LOOKUP(2,1/(('input absen '!$B$2:$B$103=$B33)*('input absen '!$D$2:$D$103=TEXT(N$6,"m/d/yyyy"))),'input absen '!$O$2:$O$103),2)),""),"-")</f>
        <v/>
      </c>
    </row>
    <row r="34" spans="1:14" s="7" customFormat="1" ht="15" customHeight="1">
      <c r="A34" s="9">
        <v>31</v>
      </c>
      <c r="B34" s="40" t="s">
        <v>161</v>
      </c>
      <c r="C34" s="10" t="str">
        <f>VLOOKUP($B34,Sheet3!$B$4:$E$31,2,FALSE)</f>
        <v>Arsyuda</v>
      </c>
      <c r="D34" s="29" t="str">
        <f>VLOOKUP($B34,Sheet3!$B$4:$E$31,3,FALSE)</f>
        <v>04159063</v>
      </c>
      <c r="E34" s="37" t="str">
        <f>IF(MOD(E$6,7)&gt;1,IFERROR(TRIM(RIGHT(LOOKUP(2,1/(('input absen '!$B$2:$B$103=$B34)*('input absen '!$D$2:$D$103=TEXT(E$6,"m/d/yyyy"))),'input absen '!$O$2:$O$103),2)),""),"-")</f>
        <v/>
      </c>
      <c r="F34" s="37" t="str">
        <f>IF(MOD(F$6,7)&gt;1,IFERROR(TRIM(RIGHT(LOOKUP(2,1/(('input absen '!$B$2:$B$103=$B34)*('input absen '!$D$2:$D$103=TEXT(F$6,"m/d/yyyy"))),'input absen '!$O$2:$O$103),2)),""),"-")</f>
        <v/>
      </c>
      <c r="G34" s="37" t="str">
        <f>IF(MOD(G$6,7)&gt;1,IFERROR(TRIM(RIGHT(LOOKUP(2,1/(('input absen '!$B$2:$B$103=$B34)*('input absen '!$D$2:$D$103=TEXT(G$6,"m/d/yyyy"))),'input absen '!$O$2:$O$103),2)),""),"-")</f>
        <v/>
      </c>
      <c r="H34" s="37" t="str">
        <f>IF(MOD(H$6,7)&gt;1,IFERROR(TRIM(RIGHT(LOOKUP(2,1/(('input absen '!$B$2:$B$103=$B34)*('input absen '!$D$2:$D$103=TEXT(H$6,"m/d/yyyy"))),'input absen '!$O$2:$O$103),2)),""),"-")</f>
        <v/>
      </c>
      <c r="I34" s="37" t="str">
        <f>IF(MOD(I$6,7)&gt;1,IFERROR(TRIM(RIGHT(LOOKUP(2,1/(('input absen '!$B$2:$B$103=$B34)*('input absen '!$D$2:$D$103=TEXT(I$6,"m/d/yyyy"))),'input absen '!$O$2:$O$103),2)),""),"-")</f>
        <v>-</v>
      </c>
      <c r="J34" s="37" t="str">
        <f>IF(MOD(J$6,7)&gt;1,IFERROR(TRIM(RIGHT(LOOKUP(2,1/(('input absen '!$B$2:$B$103=$B34)*('input absen '!$D$2:$D$103=TEXT(J$6,"m/d/yyyy"))),'input absen '!$O$2:$O$103),2)),""),"-")</f>
        <v>-</v>
      </c>
      <c r="K34" s="37" t="str">
        <f>IF(MOD(K$6,7)&gt;1,IFERROR(TRIM(RIGHT(LOOKUP(2,1/(('input absen '!$B$2:$B$103=$B34)*('input absen '!$D$2:$D$103=TEXT(K$6,"m/d/yyyy"))),'input absen '!$O$2:$O$103),2)),""),"-")</f>
        <v/>
      </c>
      <c r="L34" s="37" t="str">
        <f>IF(MOD(L$6,7)&gt;1,IFERROR(TRIM(RIGHT(LOOKUP(2,1/(('input absen '!$B$2:$B$103=$B34)*('input absen '!$D$2:$D$103=TEXT(L$6,"m/d/yyyy"))),'input absen '!$O$2:$O$103),2)),""),"-")</f>
        <v/>
      </c>
      <c r="M34" s="37" t="str">
        <f>IF(MOD(M$6,7)&gt;1,IFERROR(TRIM(RIGHT(LOOKUP(2,1/(('input absen '!$B$2:$B$103=$B34)*('input absen '!$D$2:$D$103=TEXT(M$6,"m/d/yyyy"))),'input absen '!$O$2:$O$103),2)),""),"-")</f>
        <v/>
      </c>
      <c r="N34" s="37" t="str">
        <f>IF(MOD(N$6,7)&gt;1,IFERROR(TRIM(RIGHT(LOOKUP(2,1/(('input absen '!$B$2:$B$103=$B34)*('input absen '!$D$2:$D$103=TEXT(N$6,"m/d/yyyy"))),'input absen '!$O$2:$O$103),2)),""),"-")</f>
        <v/>
      </c>
    </row>
    <row r="35" spans="1:14" ht="15" customHeight="1">
      <c r="A35" s="26"/>
      <c r="B35" s="26"/>
      <c r="C35" s="26"/>
    </row>
    <row r="36" spans="1:14" ht="15" customHeight="1">
      <c r="A36" s="27" t="s">
        <v>183</v>
      </c>
      <c r="B36" s="27"/>
      <c r="C36" s="28"/>
    </row>
    <row r="37" spans="1:14" ht="15" customHeight="1">
      <c r="A37" s="21" t="s">
        <v>160</v>
      </c>
      <c r="B37" s="30"/>
      <c r="C37" s="56" t="s">
        <v>238</v>
      </c>
    </row>
    <row r="38" spans="1:14" ht="15" customHeight="1">
      <c r="A38" s="21" t="s">
        <v>26</v>
      </c>
      <c r="B38" s="42"/>
      <c r="C38" s="56" t="s">
        <v>230</v>
      </c>
      <c r="E38" s="12"/>
      <c r="F38" s="13"/>
      <c r="G38" s="55" t="s">
        <v>184</v>
      </c>
      <c r="H38" s="55"/>
      <c r="I38" s="55"/>
      <c r="J38" s="55"/>
      <c r="K38" s="55"/>
      <c r="L38" s="14"/>
      <c r="M38" s="14"/>
      <c r="N38" s="14"/>
    </row>
    <row r="39" spans="1:14" ht="15" customHeight="1">
      <c r="A39" s="21" t="s">
        <v>29</v>
      </c>
      <c r="B39" s="42"/>
      <c r="C39" s="56" t="s">
        <v>231</v>
      </c>
      <c r="E39" s="12"/>
      <c r="F39" s="16"/>
      <c r="G39" s="16"/>
      <c r="H39" s="16"/>
      <c r="I39" s="16"/>
      <c r="J39" s="16"/>
      <c r="K39" s="13"/>
      <c r="L39" s="13"/>
      <c r="M39" s="13"/>
      <c r="N39" s="13"/>
    </row>
    <row r="40" spans="1:14" ht="15" customHeight="1">
      <c r="A40" s="21" t="s">
        <v>185</v>
      </c>
      <c r="B40" s="42"/>
      <c r="C40" s="56" t="s">
        <v>232</v>
      </c>
      <c r="E40" s="17"/>
      <c r="F40" s="15"/>
      <c r="G40" s="18"/>
      <c r="H40" s="13"/>
    </row>
    <row r="41" spans="1:14" ht="15" customHeight="1">
      <c r="A41" s="21" t="s">
        <v>40</v>
      </c>
      <c r="B41" s="42"/>
      <c r="C41" s="56" t="s">
        <v>233</v>
      </c>
      <c r="E41" s="17"/>
      <c r="F41" s="15"/>
      <c r="G41" s="18"/>
      <c r="H41" s="13"/>
    </row>
    <row r="42" spans="1:14" ht="15" customHeight="1">
      <c r="A42" s="21" t="s">
        <v>148</v>
      </c>
      <c r="B42" s="42"/>
      <c r="C42" s="56" t="s">
        <v>234</v>
      </c>
    </row>
    <row r="43" spans="1:14" ht="15" customHeight="1">
      <c r="A43" s="31" t="s">
        <v>22</v>
      </c>
      <c r="B43" s="32"/>
      <c r="C43" s="57" t="s">
        <v>235</v>
      </c>
      <c r="F43" s="19"/>
      <c r="G43" s="59"/>
      <c r="H43" s="59"/>
      <c r="I43" s="59"/>
      <c r="J43" s="59"/>
      <c r="K43" s="59"/>
      <c r="L43" s="20"/>
      <c r="M43" s="20"/>
      <c r="N43" s="20"/>
    </row>
    <row r="44" spans="1:14">
      <c r="A44" s="21" t="s">
        <v>179</v>
      </c>
      <c r="B44" s="42"/>
      <c r="C44" s="57" t="s">
        <v>236</v>
      </c>
      <c r="G44" s="58"/>
      <c r="H44" s="58"/>
      <c r="I44" s="58"/>
      <c r="J44" s="58"/>
      <c r="K44" s="58"/>
      <c r="L44" s="13"/>
      <c r="M44" s="13"/>
      <c r="N44" s="13"/>
    </row>
    <row r="45" spans="1:14">
      <c r="A45" s="21" t="s">
        <v>186</v>
      </c>
      <c r="B45" s="42"/>
      <c r="C45" s="57" t="s">
        <v>237</v>
      </c>
    </row>
    <row r="46" spans="1:14">
      <c r="A46" s="26"/>
      <c r="B46" s="26"/>
      <c r="C46" s="26"/>
    </row>
    <row r="47" spans="1:14">
      <c r="A47" s="26"/>
      <c r="B47" s="26"/>
      <c r="C47" s="26"/>
    </row>
    <row r="48" spans="1:14">
      <c r="A48" s="21" t="s">
        <v>160</v>
      </c>
      <c r="C48" s="56" t="s">
        <v>239</v>
      </c>
    </row>
    <row r="49" spans="1:5">
      <c r="A49" s="21" t="s">
        <v>26</v>
      </c>
      <c r="C49" s="56" t="s">
        <v>230</v>
      </c>
    </row>
    <row r="50" spans="1:5">
      <c r="A50" s="21" t="s">
        <v>29</v>
      </c>
      <c r="C50" s="56" t="s">
        <v>231</v>
      </c>
    </row>
    <row r="51" spans="1:5">
      <c r="A51" s="21" t="s">
        <v>185</v>
      </c>
      <c r="C51" s="56" t="s">
        <v>232</v>
      </c>
    </row>
    <row r="52" spans="1:5">
      <c r="A52" s="21" t="s">
        <v>148</v>
      </c>
      <c r="C52" s="56" t="s">
        <v>233</v>
      </c>
    </row>
    <row r="53" spans="1:5">
      <c r="A53" s="31" t="s">
        <v>22</v>
      </c>
      <c r="C53" s="56" t="s">
        <v>234</v>
      </c>
    </row>
    <row r="54" spans="1:5">
      <c r="A54" s="21" t="s">
        <v>179</v>
      </c>
      <c r="C54" s="57" t="s">
        <v>235</v>
      </c>
    </row>
    <row r="55" spans="1:5">
      <c r="A55" s="21" t="s">
        <v>186</v>
      </c>
      <c r="C55" s="57" t="s">
        <v>240</v>
      </c>
    </row>
    <row r="56" spans="1:5">
      <c r="A56" s="21" t="s">
        <v>221</v>
      </c>
      <c r="C56" s="57" t="s">
        <v>237</v>
      </c>
    </row>
    <row r="57" spans="1:5">
      <c r="A57" s="21" t="s">
        <v>7</v>
      </c>
      <c r="C57" s="57" t="s">
        <v>241</v>
      </c>
      <c r="E57" s="8" t="s">
        <v>228</v>
      </c>
    </row>
    <row r="58" spans="1:5">
      <c r="A58" s="21" t="s">
        <v>8</v>
      </c>
      <c r="C58" s="57" t="s">
        <v>242</v>
      </c>
      <c r="E58" s="8" t="s">
        <v>228</v>
      </c>
    </row>
    <row r="59" spans="1:5">
      <c r="A59" s="21" t="s">
        <v>222</v>
      </c>
      <c r="C59" s="57" t="s">
        <v>243</v>
      </c>
      <c r="E59" s="8" t="s">
        <v>228</v>
      </c>
    </row>
    <row r="60" spans="1:5">
      <c r="A60" s="21" t="s">
        <v>223</v>
      </c>
      <c r="C60" s="57" t="s">
        <v>244</v>
      </c>
      <c r="E60" s="8" t="s">
        <v>228</v>
      </c>
    </row>
    <row r="61" spans="1:5">
      <c r="A61" s="21" t="s">
        <v>224</v>
      </c>
      <c r="C61" s="57" t="s">
        <v>245</v>
      </c>
      <c r="E61" s="8" t="s">
        <v>228</v>
      </c>
    </row>
    <row r="62" spans="1:5">
      <c r="A62" s="21" t="s">
        <v>225</v>
      </c>
      <c r="C62" s="57" t="s">
        <v>246</v>
      </c>
      <c r="E62" s="8" t="s">
        <v>228</v>
      </c>
    </row>
    <row r="63" spans="1:5">
      <c r="A63" s="21" t="s">
        <v>226</v>
      </c>
      <c r="C63" s="57" t="s">
        <v>247</v>
      </c>
      <c r="E63" s="8" t="s">
        <v>228</v>
      </c>
    </row>
    <row r="64" spans="1:5">
      <c r="A64" s="21" t="s">
        <v>227</v>
      </c>
      <c r="C64" s="57" t="s">
        <v>248</v>
      </c>
      <c r="E64" s="8" t="s">
        <v>228</v>
      </c>
    </row>
  </sheetData>
  <mergeCells count="6">
    <mergeCell ref="G44:K44"/>
    <mergeCell ref="G43:K43"/>
    <mergeCell ref="A5:A6"/>
    <mergeCell ref="C5:C6"/>
    <mergeCell ref="D5:D6"/>
    <mergeCell ref="B5:B6"/>
  </mergeCells>
  <conditionalFormatting sqref="E5:N5">
    <cfRule type="cellIs" dxfId="2" priority="4" stopIfTrue="1" operator="equal">
      <formula>"Minggu"</formula>
    </cfRule>
    <cfRule type="cellIs" dxfId="1" priority="5" stopIfTrue="1" operator="equal">
      <formula>"sabtu"</formula>
    </cfRule>
  </conditionalFormatting>
  <conditionalFormatting sqref="E8:N34">
    <cfRule type="containsBlanks" dxfId="0" priority="1">
      <formula>LEN(TRIM(E8))=0</formula>
    </cfRule>
  </conditionalFormatting>
  <printOptions horizontalCentered="1" verticalCentered="1"/>
  <pageMargins left="0.2" right="0.2" top="0.5" bottom="0.5" header="0.3" footer="0.3"/>
  <pageSetup paperSize="9" scale="69" orientation="landscape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B4:E31"/>
  <sheetViews>
    <sheetView workbookViewId="0">
      <selection activeCell="M5" sqref="M5"/>
    </sheetView>
  </sheetViews>
  <sheetFormatPr defaultRowHeight="15"/>
  <cols>
    <col min="2" max="2" width="5" bestFit="1" customWidth="1"/>
    <col min="3" max="3" width="20.85546875" bestFit="1" customWidth="1"/>
    <col min="4" max="4" width="17.5703125" style="48" customWidth="1"/>
    <col min="5" max="5" width="7.42578125" customWidth="1"/>
  </cols>
  <sheetData>
    <row r="4" spans="2:5" ht="15.75">
      <c r="B4" s="22" t="s">
        <v>27</v>
      </c>
      <c r="C4" s="23" t="s">
        <v>28</v>
      </c>
      <c r="D4" s="47" t="s">
        <v>187</v>
      </c>
      <c r="E4" s="24" t="s">
        <v>218</v>
      </c>
    </row>
    <row r="5" spans="2:5" ht="15.75">
      <c r="B5" s="22" t="s">
        <v>9</v>
      </c>
      <c r="C5" s="23" t="s">
        <v>10</v>
      </c>
      <c r="D5" s="47" t="s">
        <v>188</v>
      </c>
      <c r="E5" s="24" t="s">
        <v>218</v>
      </c>
    </row>
    <row r="6" spans="2:5" ht="15.75">
      <c r="B6" s="22" t="s">
        <v>42</v>
      </c>
      <c r="C6" s="23" t="s">
        <v>173</v>
      </c>
      <c r="D6" s="47" t="s">
        <v>189</v>
      </c>
      <c r="E6" s="24" t="s">
        <v>218</v>
      </c>
    </row>
    <row r="7" spans="2:5" ht="15.75">
      <c r="B7" s="22" t="s">
        <v>51</v>
      </c>
      <c r="C7" s="23" t="s">
        <v>174</v>
      </c>
      <c r="D7" s="47" t="s">
        <v>190</v>
      </c>
      <c r="E7" s="24" t="s">
        <v>218</v>
      </c>
    </row>
    <row r="8" spans="2:5" ht="15.75">
      <c r="B8" s="22" t="s">
        <v>58</v>
      </c>
      <c r="C8" s="23" t="s">
        <v>175</v>
      </c>
      <c r="D8" s="47" t="s">
        <v>191</v>
      </c>
      <c r="E8" s="24" t="s">
        <v>218</v>
      </c>
    </row>
    <row r="9" spans="2:5" ht="15.75">
      <c r="B9" s="22" t="s">
        <v>76</v>
      </c>
      <c r="C9" s="2" t="s">
        <v>220</v>
      </c>
      <c r="D9" s="47" t="s">
        <v>192</v>
      </c>
      <c r="E9" s="24" t="s">
        <v>218</v>
      </c>
    </row>
    <row r="10" spans="2:5" ht="15.75">
      <c r="B10" s="22" t="s">
        <v>91</v>
      </c>
      <c r="C10" s="23" t="s">
        <v>92</v>
      </c>
      <c r="D10" s="47" t="s">
        <v>193</v>
      </c>
      <c r="E10" s="24" t="s">
        <v>218</v>
      </c>
    </row>
    <row r="11" spans="2:5" ht="15.75">
      <c r="B11" s="22" t="s">
        <v>105</v>
      </c>
      <c r="C11" s="23" t="s">
        <v>106</v>
      </c>
      <c r="D11" s="47" t="s">
        <v>194</v>
      </c>
      <c r="E11" s="24" t="s">
        <v>218</v>
      </c>
    </row>
    <row r="12" spans="2:5" ht="15.75">
      <c r="B12" s="22" t="s">
        <v>93</v>
      </c>
      <c r="C12" s="23" t="s">
        <v>94</v>
      </c>
      <c r="D12" s="47" t="s">
        <v>195</v>
      </c>
      <c r="E12" s="24" t="s">
        <v>218</v>
      </c>
    </row>
    <row r="13" spans="2:5" ht="15.75">
      <c r="B13" s="22" t="s">
        <v>119</v>
      </c>
      <c r="C13" s="23" t="s">
        <v>120</v>
      </c>
      <c r="D13" s="47" t="s">
        <v>196</v>
      </c>
      <c r="E13" s="24" t="s">
        <v>218</v>
      </c>
    </row>
    <row r="14" spans="2:5" ht="15.75">
      <c r="B14" s="22" t="s">
        <v>131</v>
      </c>
      <c r="C14" s="23" t="s">
        <v>132</v>
      </c>
      <c r="D14" s="47">
        <v>12129041</v>
      </c>
      <c r="E14" s="24" t="s">
        <v>218</v>
      </c>
    </row>
    <row r="15" spans="2:5" ht="15.75">
      <c r="B15" s="22" t="s">
        <v>142</v>
      </c>
      <c r="C15" s="23" t="s">
        <v>143</v>
      </c>
      <c r="D15" s="47" t="s">
        <v>197</v>
      </c>
      <c r="E15" s="24" t="s">
        <v>218</v>
      </c>
    </row>
    <row r="16" spans="2:5" ht="15.75">
      <c r="B16" s="22" t="s">
        <v>150</v>
      </c>
      <c r="C16" s="23" t="s">
        <v>151</v>
      </c>
      <c r="D16" s="47" t="s">
        <v>198</v>
      </c>
      <c r="E16" s="24" t="s">
        <v>218</v>
      </c>
    </row>
    <row r="17" spans="2:5" ht="15.75">
      <c r="B17" s="22" t="s">
        <v>199</v>
      </c>
      <c r="C17" s="23" t="s">
        <v>176</v>
      </c>
      <c r="D17" s="47" t="s">
        <v>200</v>
      </c>
      <c r="E17" s="24" t="s">
        <v>218</v>
      </c>
    </row>
    <row r="18" spans="2:5" ht="15.75">
      <c r="B18" s="22" t="s">
        <v>152</v>
      </c>
      <c r="C18" s="23" t="s">
        <v>153</v>
      </c>
      <c r="D18" s="47" t="s">
        <v>201</v>
      </c>
      <c r="E18" s="24" t="s">
        <v>218</v>
      </c>
    </row>
    <row r="19" spans="2:5" ht="15.75">
      <c r="B19" s="22" t="s">
        <v>154</v>
      </c>
      <c r="C19" s="23" t="s">
        <v>155</v>
      </c>
      <c r="D19" s="47" t="s">
        <v>202</v>
      </c>
      <c r="E19" s="24" t="s">
        <v>218</v>
      </c>
    </row>
    <row r="20" spans="2:5" ht="15.75">
      <c r="B20" s="22" t="s">
        <v>156</v>
      </c>
      <c r="C20" s="23" t="s">
        <v>203</v>
      </c>
      <c r="D20" s="47" t="s">
        <v>204</v>
      </c>
      <c r="E20" s="24" t="s">
        <v>218</v>
      </c>
    </row>
    <row r="21" spans="2:5" ht="15.75">
      <c r="B21" s="22" t="s">
        <v>177</v>
      </c>
      <c r="C21" s="23" t="s">
        <v>55</v>
      </c>
      <c r="D21" s="47" t="s">
        <v>177</v>
      </c>
      <c r="E21" s="24" t="s">
        <v>218</v>
      </c>
    </row>
    <row r="22" spans="2:5" ht="15.75">
      <c r="B22" s="22" t="s">
        <v>205</v>
      </c>
      <c r="C22" s="23" t="s">
        <v>178</v>
      </c>
      <c r="D22" s="47" t="s">
        <v>206</v>
      </c>
      <c r="E22" s="24" t="s">
        <v>218</v>
      </c>
    </row>
    <row r="23" spans="2:5" ht="15.75">
      <c r="B23" s="22" t="s">
        <v>157</v>
      </c>
      <c r="C23" s="23" t="s">
        <v>158</v>
      </c>
      <c r="D23" s="47" t="s">
        <v>207</v>
      </c>
      <c r="E23" s="24" t="s">
        <v>218</v>
      </c>
    </row>
    <row r="24" spans="2:5" ht="15.75">
      <c r="B24" s="22" t="s">
        <v>159</v>
      </c>
      <c r="C24" s="23" t="s">
        <v>208</v>
      </c>
      <c r="D24" s="47" t="s">
        <v>209</v>
      </c>
      <c r="E24" s="24" t="s">
        <v>218</v>
      </c>
    </row>
    <row r="25" spans="2:5" ht="15.75">
      <c r="B25" s="22" t="s">
        <v>163</v>
      </c>
      <c r="C25" s="23" t="s">
        <v>164</v>
      </c>
      <c r="D25" s="47" t="s">
        <v>210</v>
      </c>
      <c r="E25" s="24" t="s">
        <v>218</v>
      </c>
    </row>
    <row r="26" spans="2:5" ht="15.75">
      <c r="B26" s="22" t="s">
        <v>165</v>
      </c>
      <c r="C26" s="23" t="s">
        <v>181</v>
      </c>
      <c r="D26" s="47" t="s">
        <v>211</v>
      </c>
      <c r="E26" s="24" t="s">
        <v>218</v>
      </c>
    </row>
    <row r="27" spans="2:5" ht="15.75">
      <c r="B27" s="22" t="s">
        <v>166</v>
      </c>
      <c r="C27" s="23" t="s">
        <v>182</v>
      </c>
      <c r="D27" s="47" t="s">
        <v>212</v>
      </c>
      <c r="E27" s="24" t="s">
        <v>218</v>
      </c>
    </row>
    <row r="28" spans="2:5" ht="15.75">
      <c r="B28" s="22" t="s">
        <v>167</v>
      </c>
      <c r="C28" s="23" t="s">
        <v>213</v>
      </c>
      <c r="D28" s="47" t="s">
        <v>214</v>
      </c>
      <c r="E28" s="24" t="s">
        <v>218</v>
      </c>
    </row>
    <row r="29" spans="2:5" ht="15.75">
      <c r="B29" s="22" t="s">
        <v>168</v>
      </c>
      <c r="C29" s="23" t="s">
        <v>169</v>
      </c>
      <c r="D29" s="47" t="s">
        <v>215</v>
      </c>
      <c r="E29" s="24" t="s">
        <v>218</v>
      </c>
    </row>
    <row r="30" spans="2:5" ht="15.75">
      <c r="B30" s="22">
        <v>9067</v>
      </c>
      <c r="C30" s="23" t="s">
        <v>180</v>
      </c>
      <c r="D30" s="47" t="s">
        <v>216</v>
      </c>
      <c r="E30" s="24" t="s">
        <v>218</v>
      </c>
    </row>
    <row r="31" spans="2:5" ht="15.75">
      <c r="B31" s="25" t="s">
        <v>161</v>
      </c>
      <c r="C31" s="23" t="s">
        <v>162</v>
      </c>
      <c r="D31" s="47" t="s">
        <v>217</v>
      </c>
      <c r="E31" s="24" t="s">
        <v>218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input absen </vt:lpstr>
      <vt:lpstr>tabulasi absensi harian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Makdo PC</dc:creator>
  <cp:lastModifiedBy>admin</cp:lastModifiedBy>
  <dcterms:created xsi:type="dcterms:W3CDTF">2015-05-28T08:16:20Z</dcterms:created>
  <dcterms:modified xsi:type="dcterms:W3CDTF">2015-06-02T04:13:15Z</dcterms:modified>
</cp:coreProperties>
</file>