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9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  <c r="T8" i="1"/>
  <c r="U8" i="1"/>
  <c r="V8" i="1"/>
  <c r="S9" i="1"/>
  <c r="T9" i="1"/>
  <c r="U9" i="1"/>
  <c r="V9" i="1"/>
  <c r="S10" i="1"/>
  <c r="T10" i="1"/>
  <c r="U10" i="1"/>
  <c r="V10" i="1"/>
  <c r="S11" i="1"/>
  <c r="T11" i="1"/>
  <c r="U11" i="1"/>
  <c r="V11" i="1"/>
  <c r="S12" i="1"/>
  <c r="T12" i="1"/>
  <c r="U12" i="1"/>
  <c r="V12" i="1"/>
  <c r="S13" i="1"/>
  <c r="T13" i="1"/>
  <c r="U13" i="1"/>
  <c r="V13" i="1"/>
  <c r="V7" i="1"/>
  <c r="U7" i="1"/>
  <c r="T7" i="1"/>
  <c r="S7" i="1"/>
  <c r="J13" i="1" l="1"/>
  <c r="K13" i="1" s="1"/>
  <c r="J12" i="1"/>
  <c r="K12" i="1" s="1"/>
  <c r="J11" i="1"/>
  <c r="J10" i="1"/>
  <c r="J9" i="1"/>
  <c r="J8" i="1"/>
  <c r="J7" i="1"/>
  <c r="L13" i="1" l="1"/>
  <c r="M13" i="1"/>
  <c r="L12" i="1"/>
  <c r="M12" i="1" s="1"/>
  <c r="K7" i="1"/>
  <c r="L7" i="1" s="1"/>
  <c r="K9" i="1"/>
  <c r="L9" i="1" s="1"/>
  <c r="K8" i="1"/>
  <c r="L8" i="1" s="1"/>
  <c r="K10" i="1"/>
  <c r="K11" i="1"/>
  <c r="L11" i="1" s="1"/>
  <c r="M9" i="1" l="1"/>
  <c r="M10" i="1"/>
  <c r="M7" i="1"/>
  <c r="L10" i="1"/>
  <c r="M8" i="1"/>
  <c r="M11" i="1"/>
</calcChain>
</file>

<file path=xl/sharedStrings.xml><?xml version="1.0" encoding="utf-8"?>
<sst xmlns="http://schemas.openxmlformats.org/spreadsheetml/2006/main" count="54" uniqueCount="32">
  <si>
    <t>Item Code</t>
  </si>
  <si>
    <t>Slof</t>
  </si>
  <si>
    <t>Pack</t>
  </si>
  <si>
    <t>Quantity</t>
  </si>
  <si>
    <t>Tabel informasi</t>
  </si>
  <si>
    <t>Box</t>
  </si>
  <si>
    <t>Bale</t>
  </si>
  <si>
    <t>TSP12-0000-19</t>
  </si>
  <si>
    <t>TSP12-0000-20</t>
  </si>
  <si>
    <t>TSP16-0000-19</t>
  </si>
  <si>
    <t>TSP16-0000-20</t>
  </si>
  <si>
    <t>BDK12-0000-19</t>
  </si>
  <si>
    <t>BDK12-0000-20</t>
  </si>
  <si>
    <t>PDU12-0000-19</t>
  </si>
  <si>
    <t>PDU12-0000-20</t>
  </si>
  <si>
    <t>BSD20-0000-19</t>
  </si>
  <si>
    <t>BTG20-0000-19</t>
  </si>
  <si>
    <t>BTG20-0000-20</t>
  </si>
  <si>
    <t>PDK12-0000-19</t>
  </si>
  <si>
    <t>PDK12-0000-20</t>
  </si>
  <si>
    <t>PDK16-0000-19</t>
  </si>
  <si>
    <t>PDK16-0000-20</t>
  </si>
  <si>
    <t>SBU12-0000-19</t>
  </si>
  <si>
    <t>SBU12-0000-20</t>
  </si>
  <si>
    <t>Stock</t>
  </si>
  <si>
    <t>TABEL 1</t>
  </si>
  <si>
    <t>TABEL 2</t>
  </si>
  <si>
    <t>NOTE</t>
  </si>
  <si>
    <t xml:space="preserve">MENCARI QTY SATUAN BOX,BALE, SLOF DAN PACK DENGAN KONDISI DATA ITEM CODE YANG TETAP TIDAK BERGESER POSISI </t>
  </si>
  <si>
    <t>MENGGUNAKAN RUMUS DIATAS MASIH BERHASIL PADA TABEL 1</t>
  </si>
  <si>
    <t>PERTANYAAN</t>
  </si>
  <si>
    <t>BAGAIMANA MENCARI QTY SATUAN BOX,BALE, SLOF DAN PACK DENGAN KONDISI DATA ITEM CODE YANG BERGESER POSISI SECARA OTOMATIS PADA TABEL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</si>
</sst>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1" fillId="2" borderId="0" xfId="0" applyFont="1" applyFill="1"/>
    <xf numFmtId="0" fontId="2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quotePrefix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15240</xdr:colOff>
      <xdr:row>15</xdr:row>
      <xdr:rowOff>114300</xdr:rowOff>
    </xdr:from>
    <xdr:ext cx="1867691" cy="264560"/>
    <xdr:sp macro="" textlink="">
      <xdr:nvSpPr>
        <xdr:cNvPr id="2" name="TextBox 1"/>
        <xdr:cNvSpPr txBox="1"/>
      </xdr:nvSpPr>
      <xdr:spPr>
        <a:xfrm>
          <a:off x="8084820" y="2857500"/>
          <a:ext cx="1867691" cy="26456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</a:t>
          </a:r>
          <a:r>
            <a:rPr lang="en-US" sz="1100" baseline="0"/>
            <a:t> STOCK YANG DIPUNYAI</a:t>
          </a:r>
          <a:endParaRPr lang="en-US" sz="1100"/>
        </a:p>
      </xdr:txBody>
    </xdr:sp>
    <xdr:clientData/>
  </xdr:oneCellAnchor>
  <xdr:twoCellAnchor>
    <xdr:from>
      <xdr:col>13</xdr:col>
      <xdr:colOff>236220</xdr:colOff>
      <xdr:row>13</xdr:row>
      <xdr:rowOff>45720</xdr:rowOff>
    </xdr:from>
    <xdr:to>
      <xdr:col>13</xdr:col>
      <xdr:colOff>464820</xdr:colOff>
      <xdr:row>15</xdr:row>
      <xdr:rowOff>7620</xdr:rowOff>
    </xdr:to>
    <xdr:sp macro="" textlink="">
      <xdr:nvSpPr>
        <xdr:cNvPr id="3" name="Up Arrow 2"/>
        <xdr:cNvSpPr/>
      </xdr:nvSpPr>
      <xdr:spPr>
        <a:xfrm>
          <a:off x="8915400" y="2423160"/>
          <a:ext cx="228600" cy="3276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914400</xdr:colOff>
      <xdr:row>4</xdr:row>
      <xdr:rowOff>22860</xdr:rowOff>
    </xdr:from>
    <xdr:to>
      <xdr:col>13</xdr:col>
      <xdr:colOff>137160</xdr:colOff>
      <xdr:row>13</xdr:row>
      <xdr:rowOff>60960</xdr:rowOff>
    </xdr:to>
    <xdr:sp macro="" textlink="">
      <xdr:nvSpPr>
        <xdr:cNvPr id="4" name="Rounded Rectangle 3"/>
        <xdr:cNvSpPr/>
      </xdr:nvSpPr>
      <xdr:spPr>
        <a:xfrm>
          <a:off x="6134100" y="754380"/>
          <a:ext cx="2682240" cy="16840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10</xdr:col>
      <xdr:colOff>30480</xdr:colOff>
      <xdr:row>0</xdr:row>
      <xdr:rowOff>91440</xdr:rowOff>
    </xdr:from>
    <xdr:ext cx="1288943" cy="264560"/>
    <xdr:sp macro="" textlink="">
      <xdr:nvSpPr>
        <xdr:cNvPr id="5" name="TextBox 4"/>
        <xdr:cNvSpPr txBox="1"/>
      </xdr:nvSpPr>
      <xdr:spPr>
        <a:xfrm>
          <a:off x="6880860" y="91440"/>
          <a:ext cx="1288943" cy="26456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</a:t>
          </a:r>
          <a:r>
            <a:rPr lang="en-US" sz="1100" baseline="0"/>
            <a:t> YANG DICARI</a:t>
          </a:r>
          <a:endParaRPr lang="en-US" sz="1100"/>
        </a:p>
      </xdr:txBody>
    </xdr:sp>
    <xdr:clientData/>
  </xdr:oneCellAnchor>
  <xdr:twoCellAnchor>
    <xdr:from>
      <xdr:col>10</xdr:col>
      <xdr:colOff>533400</xdr:colOff>
      <xdr:row>2</xdr:row>
      <xdr:rowOff>38100</xdr:rowOff>
    </xdr:from>
    <xdr:to>
      <xdr:col>11</xdr:col>
      <xdr:colOff>144780</xdr:colOff>
      <xdr:row>4</xdr:row>
      <xdr:rowOff>0</xdr:rowOff>
    </xdr:to>
    <xdr:sp macro="" textlink="">
      <xdr:nvSpPr>
        <xdr:cNvPr id="6" name="Down Arrow 5"/>
        <xdr:cNvSpPr/>
      </xdr:nvSpPr>
      <xdr:spPr>
        <a:xfrm>
          <a:off x="7383780" y="403860"/>
          <a:ext cx="220980" cy="32766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457200</xdr:colOff>
      <xdr:row>15</xdr:row>
      <xdr:rowOff>76200</xdr:rowOff>
    </xdr:from>
    <xdr:ext cx="2940420" cy="436786"/>
    <xdr:sp macro="" textlink="">
      <xdr:nvSpPr>
        <xdr:cNvPr id="7" name="TextBox 6"/>
        <xdr:cNvSpPr txBox="1"/>
      </xdr:nvSpPr>
      <xdr:spPr>
        <a:xfrm>
          <a:off x="4457700" y="2819400"/>
          <a:ext cx="2940420" cy="436786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</a:t>
          </a:r>
          <a:r>
            <a:rPr lang="en-US" sz="1100" baseline="0"/>
            <a:t> ITEM CODE YANG TETAP TIDAK BERGESER</a:t>
          </a:r>
        </a:p>
        <a:p>
          <a:r>
            <a:rPr lang="en-US" sz="1100" baseline="0"/>
            <a:t> POSISI</a:t>
          </a:r>
          <a:endParaRPr lang="en-US" sz="1100"/>
        </a:p>
      </xdr:txBody>
    </xdr:sp>
    <xdr:clientData/>
  </xdr:oneCellAnchor>
  <xdr:twoCellAnchor>
    <xdr:from>
      <xdr:col>8</xdr:col>
      <xdr:colOff>358140</xdr:colOff>
      <xdr:row>13</xdr:row>
      <xdr:rowOff>30480</xdr:rowOff>
    </xdr:from>
    <xdr:to>
      <xdr:col>8</xdr:col>
      <xdr:colOff>586740</xdr:colOff>
      <xdr:row>14</xdr:row>
      <xdr:rowOff>175260</xdr:rowOff>
    </xdr:to>
    <xdr:sp macro="" textlink="">
      <xdr:nvSpPr>
        <xdr:cNvPr id="8" name="Up Arrow 7"/>
        <xdr:cNvSpPr/>
      </xdr:nvSpPr>
      <xdr:spPr>
        <a:xfrm>
          <a:off x="5577840" y="2407920"/>
          <a:ext cx="228600" cy="3276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914400</xdr:colOff>
      <xdr:row>4</xdr:row>
      <xdr:rowOff>22860</xdr:rowOff>
    </xdr:from>
    <xdr:to>
      <xdr:col>22</xdr:col>
      <xdr:colOff>137160</xdr:colOff>
      <xdr:row>13</xdr:row>
      <xdr:rowOff>60960</xdr:rowOff>
    </xdr:to>
    <xdr:sp macro="" textlink="">
      <xdr:nvSpPr>
        <xdr:cNvPr id="9" name="Rounded Rectangle 8"/>
        <xdr:cNvSpPr/>
      </xdr:nvSpPr>
      <xdr:spPr>
        <a:xfrm>
          <a:off x="6134100" y="754380"/>
          <a:ext cx="2682240" cy="16840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18</xdr:col>
      <xdr:colOff>541020</xdr:colOff>
      <xdr:row>0</xdr:row>
      <xdr:rowOff>76200</xdr:rowOff>
    </xdr:from>
    <xdr:ext cx="1288943" cy="264560"/>
    <xdr:sp macro="" textlink="">
      <xdr:nvSpPr>
        <xdr:cNvPr id="10" name="TextBox 9"/>
        <xdr:cNvSpPr txBox="1"/>
      </xdr:nvSpPr>
      <xdr:spPr>
        <a:xfrm>
          <a:off x="12291060" y="76200"/>
          <a:ext cx="1288943" cy="26456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</a:t>
          </a:r>
          <a:r>
            <a:rPr lang="en-US" sz="1100" baseline="0"/>
            <a:t> YANG DICARI</a:t>
          </a:r>
          <a:endParaRPr lang="en-US" sz="1100"/>
        </a:p>
      </xdr:txBody>
    </xdr:sp>
    <xdr:clientData/>
  </xdr:oneCellAnchor>
  <xdr:twoCellAnchor>
    <xdr:from>
      <xdr:col>19</xdr:col>
      <xdr:colOff>434340</xdr:colOff>
      <xdr:row>2</xdr:row>
      <xdr:rowOff>22860</xdr:rowOff>
    </xdr:from>
    <xdr:to>
      <xdr:col>20</xdr:col>
      <xdr:colOff>45720</xdr:colOff>
      <xdr:row>3</xdr:row>
      <xdr:rowOff>167640</xdr:rowOff>
    </xdr:to>
    <xdr:sp macro="" textlink="">
      <xdr:nvSpPr>
        <xdr:cNvPr id="11" name="Down Arrow 10"/>
        <xdr:cNvSpPr/>
      </xdr:nvSpPr>
      <xdr:spPr>
        <a:xfrm>
          <a:off x="12793980" y="388620"/>
          <a:ext cx="220980" cy="32766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16</xdr:col>
      <xdr:colOff>259080</xdr:colOff>
      <xdr:row>15</xdr:row>
      <xdr:rowOff>106680</xdr:rowOff>
    </xdr:from>
    <xdr:ext cx="3708131" cy="264560"/>
    <xdr:sp macro="" textlink="">
      <xdr:nvSpPr>
        <xdr:cNvPr id="12" name="TextBox 11"/>
        <xdr:cNvSpPr txBox="1"/>
      </xdr:nvSpPr>
      <xdr:spPr>
        <a:xfrm>
          <a:off x="10767060" y="2849880"/>
          <a:ext cx="3708131" cy="26456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</a:t>
          </a:r>
          <a:r>
            <a:rPr lang="en-US" sz="1100" baseline="0"/>
            <a:t> ITEM CODE YANG BERGESER POSISI SECARA OTOMATIS </a:t>
          </a:r>
          <a:endParaRPr lang="en-US" sz="1100"/>
        </a:p>
      </xdr:txBody>
    </xdr:sp>
    <xdr:clientData/>
  </xdr:oneCellAnchor>
  <xdr:twoCellAnchor>
    <xdr:from>
      <xdr:col>17</xdr:col>
      <xdr:colOff>769620</xdr:colOff>
      <xdr:row>13</xdr:row>
      <xdr:rowOff>60960</xdr:rowOff>
    </xdr:from>
    <xdr:to>
      <xdr:col>17</xdr:col>
      <xdr:colOff>998220</xdr:colOff>
      <xdr:row>15</xdr:row>
      <xdr:rowOff>22860</xdr:rowOff>
    </xdr:to>
    <xdr:sp macro="" textlink="">
      <xdr:nvSpPr>
        <xdr:cNvPr id="13" name="Up Arrow 12"/>
        <xdr:cNvSpPr/>
      </xdr:nvSpPr>
      <xdr:spPr>
        <a:xfrm>
          <a:off x="11277600" y="2438400"/>
          <a:ext cx="228600" cy="3276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28"/>
  <sheetViews>
    <sheetView showGridLines="0" tabSelected="1" topLeftCell="G1" workbookViewId="0">
      <selection activeCell="T21" sqref="T21"/>
    </sheetView>
  </sheetViews>
  <sheetFormatPr defaultRowHeight="15" x14ac:dyDescent="0.25"/>
  <cols>
    <col min="1" max="1" width="5.140625" customWidth="1"/>
    <col min="2" max="2" width="13.85546875" customWidth="1"/>
    <col min="9" max="9" width="14.85546875" customWidth="1"/>
    <col min="18" max="18" width="18.140625" customWidth="1"/>
  </cols>
  <sheetData>
    <row r="3" spans="2:23" x14ac:dyDescent="0.25">
      <c r="B3" s="5" t="s">
        <v>4</v>
      </c>
      <c r="I3" s="5" t="s">
        <v>25</v>
      </c>
      <c r="R3" s="5" t="s">
        <v>26</v>
      </c>
    </row>
    <row r="5" spans="2:23" x14ac:dyDescent="0.25">
      <c r="B5" s="7" t="s">
        <v>0</v>
      </c>
      <c r="C5" s="7" t="s">
        <v>3</v>
      </c>
      <c r="D5" s="7"/>
      <c r="E5" s="7"/>
      <c r="F5" s="7"/>
      <c r="I5" s="7" t="s">
        <v>0</v>
      </c>
      <c r="J5" s="7" t="s">
        <v>3</v>
      </c>
      <c r="K5" s="7"/>
      <c r="L5" s="7"/>
      <c r="M5" s="7"/>
      <c r="N5" s="7" t="s">
        <v>24</v>
      </c>
      <c r="R5" s="7" t="s">
        <v>0</v>
      </c>
      <c r="S5" s="7" t="s">
        <v>3</v>
      </c>
      <c r="T5" s="7"/>
      <c r="U5" s="7"/>
      <c r="V5" s="7"/>
      <c r="W5" s="7" t="s">
        <v>24</v>
      </c>
    </row>
    <row r="6" spans="2:23" x14ac:dyDescent="0.25">
      <c r="B6" s="7"/>
      <c r="C6" s="2" t="s">
        <v>5</v>
      </c>
      <c r="D6" s="2" t="s">
        <v>6</v>
      </c>
      <c r="E6" s="2" t="s">
        <v>1</v>
      </c>
      <c r="F6" s="2" t="s">
        <v>2</v>
      </c>
      <c r="I6" s="7"/>
      <c r="J6" s="2" t="s">
        <v>5</v>
      </c>
      <c r="K6" s="2" t="s">
        <v>6</v>
      </c>
      <c r="L6" s="2" t="s">
        <v>1</v>
      </c>
      <c r="M6" s="2" t="s">
        <v>2</v>
      </c>
      <c r="N6" s="7"/>
      <c r="R6" s="7"/>
      <c r="S6" s="2" t="s">
        <v>5</v>
      </c>
      <c r="T6" s="2" t="s">
        <v>6</v>
      </c>
      <c r="U6" s="2" t="s">
        <v>1</v>
      </c>
      <c r="V6" s="2" t="s">
        <v>2</v>
      </c>
      <c r="W6" s="7"/>
    </row>
    <row r="7" spans="2:23" x14ac:dyDescent="0.25">
      <c r="B7" s="1" t="s">
        <v>7</v>
      </c>
      <c r="C7" s="1">
        <v>800</v>
      </c>
      <c r="D7" s="1">
        <v>100</v>
      </c>
      <c r="E7" s="1">
        <v>10</v>
      </c>
      <c r="F7" s="1">
        <v>1</v>
      </c>
      <c r="I7" s="3" t="s">
        <v>18</v>
      </c>
      <c r="J7" s="1">
        <f>IFERROR(ROUNDDOWN(MOD(N7/1000,1000),0),0)</f>
        <v>5</v>
      </c>
      <c r="K7" s="1">
        <f>IFERROR(ROUNDDOWN((N7-(J7*1000))/200,0),0)</f>
        <v>3</v>
      </c>
      <c r="L7" s="1">
        <f>IFERROR(ROUNDDOWN((N7-((J7*1000)+(K7*200)))/10,0),0)</f>
        <v>4</v>
      </c>
      <c r="M7" s="1">
        <f>IFERROR((N7-((J7*1000)+(K7*200)+(L7*10))),0)</f>
        <v>2</v>
      </c>
      <c r="N7" s="1">
        <v>5642</v>
      </c>
      <c r="R7" s="3" t="s">
        <v>22</v>
      </c>
      <c r="S7" s="8">
        <f>IFERROR(INDEX($I$7:$N$13,MATCH(R7,$I$7:$I$13,0),2),"")</f>
        <v>31</v>
      </c>
      <c r="T7" s="1">
        <f>IFERROR(INDEX($I$7:$N$13,MATCH(R7,$I$7:$I$13,0),3),"")</f>
        <v>0</v>
      </c>
      <c r="U7" s="1">
        <f>IFERROR(INDEX($I$7:$N$13,MATCH(R7,$I$7:$I$13,0),4),"")</f>
        <v>5</v>
      </c>
      <c r="V7" s="1">
        <f>IFERROR(INDEX($I$7:$N$13,MATCH(R7,$I$7:$I$13,0),5),"")</f>
        <v>6</v>
      </c>
      <c r="W7" s="1">
        <v>5642</v>
      </c>
    </row>
    <row r="8" spans="2:23" x14ac:dyDescent="0.25">
      <c r="B8" s="1" t="s">
        <v>8</v>
      </c>
      <c r="C8" s="1">
        <v>800</v>
      </c>
      <c r="D8" s="1">
        <v>100</v>
      </c>
      <c r="E8" s="1">
        <v>10</v>
      </c>
      <c r="F8" s="1">
        <v>1</v>
      </c>
      <c r="I8" s="1" t="s">
        <v>9</v>
      </c>
      <c r="J8" s="1">
        <f>IFERROR(ROUNDDOWN(MOD(N8/600,600),0),0)</f>
        <v>14</v>
      </c>
      <c r="K8" s="1">
        <f>IFERROR(ROUNDDOWN((N8-(J8*600))/100,0),0)</f>
        <v>3</v>
      </c>
      <c r="L8" s="1">
        <f>IFERROR(ROUNDDOWN((N8-((J8*600)+(K8*100)))/10,0),0)</f>
        <v>6</v>
      </c>
      <c r="M8" s="1">
        <f>IFERROR((N8-((J8*600)+(K8*100)+(L8*10))),0)</f>
        <v>0</v>
      </c>
      <c r="N8" s="1">
        <v>8760</v>
      </c>
      <c r="R8" s="1"/>
      <c r="S8" s="8" t="str">
        <f t="shared" ref="S8:S13" si="0">IFERROR(INDEX($I$7:$N$13,MATCH(R8,$I$7:$I$13,0),2),"")</f>
        <v/>
      </c>
      <c r="T8" s="1" t="str">
        <f t="shared" ref="T8:T13" si="1">IFERROR(INDEX($I$7:$N$13,MATCH(R8,$I$7:$I$13,0),3),"")</f>
        <v/>
      </c>
      <c r="U8" s="1" t="str">
        <f t="shared" ref="U8:U13" si="2">IFERROR(INDEX($I$7:$N$13,MATCH(R8,$I$7:$I$13,0),4),"")</f>
        <v/>
      </c>
      <c r="V8" s="1" t="str">
        <f t="shared" ref="V8:V13" si="3">IFERROR(INDEX($I$7:$N$13,MATCH(R8,$I$7:$I$13,0),5),"")</f>
        <v/>
      </c>
      <c r="W8" s="1">
        <v>8760</v>
      </c>
    </row>
    <row r="9" spans="2:23" x14ac:dyDescent="0.25">
      <c r="B9" s="1" t="s">
        <v>9</v>
      </c>
      <c r="C9" s="1">
        <v>600</v>
      </c>
      <c r="D9" s="1">
        <v>100</v>
      </c>
      <c r="E9" s="1">
        <v>10</v>
      </c>
      <c r="F9" s="1">
        <v>1</v>
      </c>
      <c r="I9" s="1" t="s">
        <v>10</v>
      </c>
      <c r="J9" s="1">
        <f>IFERROR(ROUNDDOWN(MOD(N9/600,600),0),0)</f>
        <v>5</v>
      </c>
      <c r="K9" s="1">
        <f>IFERROR(ROUNDDOWN((N9-(J9*600))/100,0),0)</f>
        <v>4</v>
      </c>
      <c r="L9" s="1">
        <f>IFERROR(ROUNDDOWN((N9-((J9*600)+(K9*100)))/10,0),0)</f>
        <v>5</v>
      </c>
      <c r="M9" s="1">
        <f>IFERROR((N9-((J9*600)+(K9*100)+(L9*10))),0)</f>
        <v>6</v>
      </c>
      <c r="N9" s="1">
        <v>3456</v>
      </c>
      <c r="R9" s="1"/>
      <c r="S9" s="8" t="str">
        <f t="shared" si="0"/>
        <v/>
      </c>
      <c r="T9" s="1" t="str">
        <f t="shared" si="1"/>
        <v/>
      </c>
      <c r="U9" s="1" t="str">
        <f t="shared" si="2"/>
        <v/>
      </c>
      <c r="V9" s="1" t="str">
        <f t="shared" si="3"/>
        <v/>
      </c>
      <c r="W9" s="1">
        <v>3456</v>
      </c>
    </row>
    <row r="10" spans="2:23" x14ac:dyDescent="0.25">
      <c r="B10" s="1" t="s">
        <v>10</v>
      </c>
      <c r="C10" s="1">
        <v>600</v>
      </c>
      <c r="D10" s="1">
        <v>100</v>
      </c>
      <c r="E10" s="1">
        <v>10</v>
      </c>
      <c r="F10" s="1">
        <v>1</v>
      </c>
      <c r="I10" s="1" t="s">
        <v>11</v>
      </c>
      <c r="J10" s="1">
        <f>IFERROR(ROUNDDOWN(MOD(N10/800,800),0),0)</f>
        <v>11</v>
      </c>
      <c r="K10" s="1">
        <f>IFERROR(ROUNDDOWN((N10-(J10*800))/100,0),0)</f>
        <v>1</v>
      </c>
      <c r="L10" s="1">
        <f>IFERROR(ROUNDDOWN((N10-((J10*800)+(K10*100)))/10,0),0)</f>
        <v>3</v>
      </c>
      <c r="M10" s="1">
        <f>IFERROR((N10-((J10*800)+(K10*100)+(L10*10))),0)</f>
        <v>2</v>
      </c>
      <c r="N10" s="1">
        <v>8932</v>
      </c>
      <c r="R10" s="1"/>
      <c r="S10" s="8" t="str">
        <f t="shared" si="0"/>
        <v/>
      </c>
      <c r="T10" s="1" t="str">
        <f t="shared" si="1"/>
        <v/>
      </c>
      <c r="U10" s="1" t="str">
        <f t="shared" si="2"/>
        <v/>
      </c>
      <c r="V10" s="1" t="str">
        <f t="shared" si="3"/>
        <v/>
      </c>
      <c r="W10" s="1">
        <v>8932</v>
      </c>
    </row>
    <row r="11" spans="2:23" x14ac:dyDescent="0.25">
      <c r="B11" s="1" t="s">
        <v>11</v>
      </c>
      <c r="C11" s="1">
        <v>800</v>
      </c>
      <c r="D11" s="1">
        <v>100</v>
      </c>
      <c r="E11" s="1">
        <v>10</v>
      </c>
      <c r="F11" s="1">
        <v>1</v>
      </c>
      <c r="I11" s="1" t="s">
        <v>13</v>
      </c>
      <c r="J11" s="1">
        <f>IFERROR(ROUNDDOWN(MOD(N11/800,800),0),0)</f>
        <v>10</v>
      </c>
      <c r="K11" s="1">
        <f>IFERROR(ROUNDDOWN((N11-(J11*800))/0,0),0)</f>
        <v>0</v>
      </c>
      <c r="L11" s="1">
        <f>IFERROR(ROUNDDOWN((N11-((J11*800)+(K11*0)))/10,0),0)</f>
        <v>57</v>
      </c>
      <c r="M11" s="1">
        <f>IFERROR((N11-((J11*800)+(K11*0)+(L11*10))),0)</f>
        <v>2</v>
      </c>
      <c r="N11" s="1">
        <v>8572</v>
      </c>
      <c r="R11" s="1"/>
      <c r="S11" s="8" t="str">
        <f t="shared" si="0"/>
        <v/>
      </c>
      <c r="T11" s="1" t="str">
        <f t="shared" si="1"/>
        <v/>
      </c>
      <c r="U11" s="1" t="str">
        <f t="shared" si="2"/>
        <v/>
      </c>
      <c r="V11" s="1" t="str">
        <f t="shared" si="3"/>
        <v/>
      </c>
      <c r="W11" s="1">
        <v>8572</v>
      </c>
    </row>
    <row r="12" spans="2:23" x14ac:dyDescent="0.25">
      <c r="B12" s="1" t="s">
        <v>12</v>
      </c>
      <c r="C12" s="1">
        <v>800</v>
      </c>
      <c r="D12" s="1">
        <v>100</v>
      </c>
      <c r="E12" s="1">
        <v>10</v>
      </c>
      <c r="F12" s="1">
        <v>1</v>
      </c>
      <c r="I12" s="1" t="s">
        <v>15</v>
      </c>
      <c r="J12" s="1">
        <f>IFERROR(ROUNDDOWN(MOD(N12/500,500),0),0)</f>
        <v>19</v>
      </c>
      <c r="K12" s="1">
        <f>IFERROR(ROUNDDOWN((N12-(J12*500))/0,0),0)</f>
        <v>0</v>
      </c>
      <c r="L12" s="1">
        <f>IFERROR(ROUNDDOWN((N12-((J12*500)+(K12*0)))/10,0),0)</f>
        <v>3</v>
      </c>
      <c r="M12" s="1">
        <f>IFERROR((N12-((J12*500)+(K12*0)+(L12*10))),0)</f>
        <v>0</v>
      </c>
      <c r="N12" s="1">
        <v>9530</v>
      </c>
      <c r="R12" s="1"/>
      <c r="S12" s="8" t="str">
        <f t="shared" si="0"/>
        <v/>
      </c>
      <c r="T12" s="1" t="str">
        <f t="shared" si="1"/>
        <v/>
      </c>
      <c r="U12" s="1" t="str">
        <f t="shared" si="2"/>
        <v/>
      </c>
      <c r="V12" s="1" t="str">
        <f t="shared" si="3"/>
        <v/>
      </c>
      <c r="W12" s="1">
        <v>9530</v>
      </c>
    </row>
    <row r="13" spans="2:23" x14ac:dyDescent="0.25">
      <c r="B13" s="1" t="s">
        <v>13</v>
      </c>
      <c r="C13" s="1">
        <v>800</v>
      </c>
      <c r="D13" s="1"/>
      <c r="E13" s="1">
        <v>10</v>
      </c>
      <c r="F13" s="1">
        <v>1</v>
      </c>
      <c r="I13" s="3" t="s">
        <v>22</v>
      </c>
      <c r="J13" s="1">
        <f>IFERROR(ROUNDDOWN(MOD(N13/400,400),0),0)</f>
        <v>31</v>
      </c>
      <c r="K13" s="1">
        <f>IFERROR(ROUNDDOWN((N13-(J13*400))/100,0),0)</f>
        <v>0</v>
      </c>
      <c r="L13" s="1">
        <f>IFERROR(ROUNDDOWN((N13-((J13*400)+(K13*100)))/10,0),0)</f>
        <v>5</v>
      </c>
      <c r="M13" s="1">
        <f>IFERROR((N13-((J13*400)+(K13*100)+(L13*10))),0)</f>
        <v>6</v>
      </c>
      <c r="N13" s="1">
        <v>12456</v>
      </c>
      <c r="R13" s="3"/>
      <c r="S13" s="8" t="str">
        <f t="shared" si="0"/>
        <v/>
      </c>
      <c r="T13" s="1" t="str">
        <f t="shared" si="1"/>
        <v/>
      </c>
      <c r="U13" s="1" t="str">
        <f t="shared" si="2"/>
        <v/>
      </c>
      <c r="V13" s="1" t="str">
        <f t="shared" si="3"/>
        <v/>
      </c>
      <c r="W13" s="1">
        <v>12456</v>
      </c>
    </row>
    <row r="14" spans="2:23" x14ac:dyDescent="0.25">
      <c r="B14" s="1" t="s">
        <v>14</v>
      </c>
      <c r="C14" s="1">
        <v>800</v>
      </c>
      <c r="D14" s="1"/>
      <c r="E14" s="1">
        <v>10</v>
      </c>
      <c r="F14" s="1">
        <v>1</v>
      </c>
      <c r="I14" s="4"/>
      <c r="J14" s="4"/>
      <c r="K14" s="4"/>
      <c r="L14" s="4"/>
      <c r="M14" s="4"/>
      <c r="N14" s="4"/>
    </row>
    <row r="15" spans="2:23" x14ac:dyDescent="0.25">
      <c r="B15" s="1" t="s">
        <v>15</v>
      </c>
      <c r="C15" s="1">
        <v>500</v>
      </c>
      <c r="D15" s="1"/>
      <c r="E15" s="1">
        <v>10</v>
      </c>
      <c r="F15" s="1">
        <v>1</v>
      </c>
      <c r="I15" s="4"/>
      <c r="J15" s="4"/>
      <c r="K15" s="4"/>
      <c r="L15" s="4"/>
      <c r="M15" s="4"/>
      <c r="N15" s="4"/>
    </row>
    <row r="16" spans="2:23" x14ac:dyDescent="0.25">
      <c r="B16" s="1" t="s">
        <v>15</v>
      </c>
      <c r="C16" s="1">
        <v>500</v>
      </c>
      <c r="D16" s="1"/>
      <c r="E16" s="1">
        <v>10</v>
      </c>
      <c r="F16" s="1">
        <v>1</v>
      </c>
      <c r="I16" s="4"/>
      <c r="J16" s="4"/>
      <c r="K16" s="4"/>
      <c r="L16" s="4"/>
      <c r="M16" s="4"/>
      <c r="N16" s="4"/>
    </row>
    <row r="17" spans="2:14" x14ac:dyDescent="0.25">
      <c r="B17" s="1" t="s">
        <v>16</v>
      </c>
      <c r="C17" s="1">
        <v>500</v>
      </c>
      <c r="D17" s="1"/>
      <c r="E17" s="1">
        <v>10</v>
      </c>
      <c r="F17" s="1">
        <v>1</v>
      </c>
      <c r="I17" s="4"/>
      <c r="J17" s="4"/>
      <c r="K17" s="4"/>
      <c r="L17" s="4"/>
      <c r="M17" s="4"/>
      <c r="N17" s="4"/>
    </row>
    <row r="18" spans="2:14" x14ac:dyDescent="0.25">
      <c r="B18" s="1" t="s">
        <v>17</v>
      </c>
      <c r="C18" s="1">
        <v>500</v>
      </c>
      <c r="D18" s="1"/>
      <c r="E18" s="1">
        <v>10</v>
      </c>
      <c r="F18" s="1">
        <v>1</v>
      </c>
      <c r="I18" s="4"/>
      <c r="J18" s="4"/>
      <c r="K18" s="4"/>
      <c r="L18" s="4"/>
      <c r="M18" s="4"/>
      <c r="N18" s="4"/>
    </row>
    <row r="19" spans="2:14" x14ac:dyDescent="0.25">
      <c r="B19" s="3" t="s">
        <v>18</v>
      </c>
      <c r="C19" s="3">
        <v>1000</v>
      </c>
      <c r="D19" s="1">
        <v>200</v>
      </c>
      <c r="E19" s="3">
        <v>10</v>
      </c>
      <c r="F19" s="3">
        <v>1</v>
      </c>
      <c r="I19" s="4"/>
      <c r="J19" s="4"/>
      <c r="K19" s="4"/>
      <c r="L19" s="4"/>
      <c r="M19" s="4"/>
      <c r="N19" s="4"/>
    </row>
    <row r="20" spans="2:14" x14ac:dyDescent="0.25">
      <c r="B20" s="3" t="s">
        <v>19</v>
      </c>
      <c r="C20" s="3">
        <v>1000</v>
      </c>
      <c r="D20" s="1">
        <v>200</v>
      </c>
      <c r="E20" s="3">
        <v>10</v>
      </c>
      <c r="F20" s="3">
        <v>1</v>
      </c>
      <c r="I20" s="6" t="s">
        <v>27</v>
      </c>
      <c r="J20" s="4"/>
      <c r="K20" s="4"/>
      <c r="L20" s="4"/>
      <c r="M20" s="4"/>
      <c r="N20" s="4"/>
    </row>
    <row r="21" spans="2:14" x14ac:dyDescent="0.25">
      <c r="B21" s="3" t="s">
        <v>20</v>
      </c>
      <c r="C21" s="3">
        <v>800</v>
      </c>
      <c r="D21" s="1">
        <v>200</v>
      </c>
      <c r="E21" s="3">
        <v>10</v>
      </c>
      <c r="F21" s="3">
        <v>1</v>
      </c>
      <c r="I21" s="4"/>
      <c r="J21" s="4"/>
      <c r="K21" s="4"/>
      <c r="L21" s="4"/>
      <c r="M21" s="4"/>
      <c r="N21" s="4"/>
    </row>
    <row r="22" spans="2:14" x14ac:dyDescent="0.25">
      <c r="B22" s="3" t="s">
        <v>21</v>
      </c>
      <c r="C22" s="3">
        <v>800</v>
      </c>
      <c r="D22" s="1">
        <v>200</v>
      </c>
      <c r="E22" s="3">
        <v>10</v>
      </c>
      <c r="F22" s="3">
        <v>1</v>
      </c>
      <c r="I22" s="4" t="s">
        <v>28</v>
      </c>
      <c r="J22" s="4"/>
      <c r="K22" s="4"/>
      <c r="L22" s="4"/>
      <c r="M22" s="4"/>
      <c r="N22" s="4"/>
    </row>
    <row r="23" spans="2:14" x14ac:dyDescent="0.25">
      <c r="B23" s="3" t="s">
        <v>22</v>
      </c>
      <c r="C23" s="3">
        <v>400</v>
      </c>
      <c r="D23" s="1">
        <v>100</v>
      </c>
      <c r="E23" s="3">
        <v>10</v>
      </c>
      <c r="F23" s="3">
        <v>1</v>
      </c>
      <c r="I23" s="4" t="s">
        <v>29</v>
      </c>
      <c r="J23" s="4"/>
      <c r="K23" s="4"/>
      <c r="L23" s="4"/>
      <c r="M23" s="4"/>
      <c r="N23" s="4"/>
    </row>
    <row r="24" spans="2:14" x14ac:dyDescent="0.25">
      <c r="B24" s="3" t="s">
        <v>23</v>
      </c>
      <c r="C24" s="3">
        <v>400</v>
      </c>
      <c r="D24" s="1">
        <v>100</v>
      </c>
      <c r="E24" s="3">
        <v>10</v>
      </c>
      <c r="F24" s="3">
        <v>1</v>
      </c>
      <c r="I24" s="4"/>
      <c r="J24" s="4"/>
      <c r="K24" s="4"/>
      <c r="L24" s="4"/>
      <c r="M24" s="4"/>
      <c r="N24" s="4"/>
    </row>
    <row r="26" spans="2:14" x14ac:dyDescent="0.25">
      <c r="I26" s="6" t="s">
        <v>30</v>
      </c>
    </row>
    <row r="27" spans="2:14" x14ac:dyDescent="0.25">
      <c r="I27" s="4"/>
    </row>
    <row r="28" spans="2:14" x14ac:dyDescent="0.25">
      <c r="I28" s="4" t="s">
        <v>31</v>
      </c>
    </row>
  </sheetData>
  <mergeCells count="8">
    <mergeCell ref="S5:V5"/>
    <mergeCell ref="W5:W6"/>
    <mergeCell ref="C5:F5"/>
    <mergeCell ref="B5:B6"/>
    <mergeCell ref="I5:I6"/>
    <mergeCell ref="J5:M5"/>
    <mergeCell ref="N5:N6"/>
    <mergeCell ref="R5:R6"/>
  </mergeCells>
  <conditionalFormatting sqref="I20:I23">
    <cfRule type="duplicateValues" dxfId="1" priority="2"/>
  </conditionalFormatting>
  <conditionalFormatting sqref="I26:I2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Philip Morris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Farici, Aris Sarman (contracted)</dc:creator>
  <cp:lastModifiedBy>Userpwk</cp:lastModifiedBy>
  <dcterms:created xsi:type="dcterms:W3CDTF">2020-02-18T08:08:41Z</dcterms:created>
  <dcterms:modified xsi:type="dcterms:W3CDTF">2020-02-19T07:25:21Z</dcterms:modified>
</cp:coreProperties>
</file>