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8700" activeTab="0"/>
  </bookViews>
  <sheets>
    <sheet name="TAMEER Commercial Floors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<sst xmlns="http://schemas.openxmlformats.org/spreadsheetml/2006/main" count="49" uniqueCount="34">
  <si>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UNIT </t>
  </si>
  <si>
    <t>TYPE</t>
  </si>
  <si>
    <t>AREA</t>
  </si>
  <si>
    <t>ORIGINAL PRICE</t>
  </si>
  <si>
    <t>VIEW</t>
  </si>
  <si>
    <t>PREMIUM</t>
  </si>
  <si>
    <t>TOTAL TO PAY</t>
  </si>
  <si>
    <t>OTHER</t>
  </si>
  <si>
    <t>SELLING PRICE</t>
  </si>
  <si>
    <t xml:space="preserve">UNIT </t>
  </si>
  <si>
    <t>DUE NOW</t>
  </si>
  <si>
    <t>TOTAL PRICE</t>
  </si>
  <si>
    <t>PAYMENT SCHEDULE</t>
  </si>
  <si>
    <t>AVAILABLE UNITS - TYPE/VIEW/PRICE</t>
  </si>
  <si>
    <t>ORIGINAL PRICE / Sq.ft</t>
  </si>
  <si>
    <t>TRANSFER</t>
  </si>
  <si>
    <t>COMMISSION</t>
  </si>
  <si>
    <t>VIP 5* Commercial Space</t>
  </si>
  <si>
    <t>PAID*</t>
  </si>
  <si>
    <t>* Includes amounts due</t>
  </si>
  <si>
    <t>COMPLETION</t>
  </si>
  <si>
    <t>1st August 2008</t>
  </si>
  <si>
    <t>1st November 2008</t>
  </si>
  <si>
    <t>1st February 2009</t>
  </si>
  <si>
    <t>1st May 2009</t>
  </si>
  <si>
    <t>1st August 2009</t>
  </si>
  <si>
    <t>1st November 2009</t>
  </si>
  <si>
    <t>1st February 2010</t>
  </si>
  <si>
    <t>1st May 2010</t>
  </si>
  <si>
    <t>1st August 2010</t>
  </si>
  <si>
    <t>1st November 2010</t>
  </si>
  <si>
    <t>1st February 2011</t>
  </si>
  <si>
    <t>Office</t>
  </si>
  <si>
    <t>Sea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</si>
</sst>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#,##0_ ;\-#,##0\ "/>
    <numFmt numFmtId="178" formatCode="#,##0.0_ ;\-#,##0.0\ "/>
    <numFmt numFmtId="179" formatCode="#,##0.00_ ;\-#,##0.00\ "/>
  </numFmts>
  <fonts count="46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13" xfId="57" applyFont="1" applyFill="1" applyBorder="1" applyAlignment="1">
      <alignment horizontal="center"/>
      <protection/>
    </xf>
    <xf numFmtId="37" fontId="5" fillId="0" borderId="13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/>
      <protection/>
    </xf>
    <xf numFmtId="9" fontId="8" fillId="33" borderId="13" xfId="60" applyFont="1" applyFill="1" applyBorder="1" applyAlignment="1">
      <alignment horizontal="center" vertical="center"/>
    </xf>
    <xf numFmtId="37" fontId="8" fillId="33" borderId="13" xfId="0" applyNumberFormat="1" applyFont="1" applyFill="1" applyBorder="1" applyAlignment="1">
      <alignment horizontal="center" vertical="center"/>
    </xf>
    <xf numFmtId="9" fontId="8" fillId="33" borderId="13" xfId="0" applyNumberFormat="1" applyFont="1" applyFill="1" applyBorder="1" applyAlignment="1">
      <alignment horizontal="center" vertical="center"/>
    </xf>
    <xf numFmtId="37" fontId="7" fillId="0" borderId="1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7" fontId="8" fillId="33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5" fillId="0" borderId="1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/>
      <protection/>
    </xf>
    <xf numFmtId="37" fontId="5" fillId="0" borderId="0" xfId="0" applyNumberFormat="1" applyFont="1" applyFill="1" applyBorder="1" applyAlignment="1">
      <alignment horizontal="center" vertical="center"/>
    </xf>
    <xf numFmtId="9" fontId="8" fillId="33" borderId="0" xfId="6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/>
    </xf>
    <xf numFmtId="9" fontId="8" fillId="33" borderId="0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ina_Blue_32_Floor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"/>
  <sheetViews>
    <sheetView showGridLines="0" tabSelected="1" zoomScale="75" zoomScaleNormal="75" zoomScalePageLayoutView="0" workbookViewId="0" topLeftCell="A1">
      <selection activeCell="G32" sqref="G32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11.57421875" style="1" bestFit="1" customWidth="1"/>
    <col min="5" max="5" width="18.421875" style="1" bestFit="1" customWidth="1"/>
    <col min="6" max="6" width="19.7109375" style="1" bestFit="1" customWidth="1"/>
    <col min="7" max="7" width="21.140625" style="1" bestFit="1" customWidth="1"/>
    <col min="8" max="8" width="23.421875" style="1" bestFit="1" customWidth="1"/>
    <col min="9" max="9" width="16.7109375" style="1" bestFit="1" customWidth="1"/>
    <col min="10" max="10" width="19.7109375" style="1" bestFit="1" customWidth="1"/>
    <col min="11" max="11" width="18.7109375" style="1" bestFit="1" customWidth="1"/>
    <col min="12" max="12" width="14.00390625" style="1" bestFit="1" customWidth="1"/>
    <col min="13" max="13" width="16.421875" style="1" bestFit="1" customWidth="1"/>
    <col min="14" max="14" width="19.7109375" style="1" bestFit="1" customWidth="1"/>
    <col min="15" max="15" width="23.140625" style="1" bestFit="1" customWidth="1"/>
    <col min="16" max="16" width="13.57421875" style="1" bestFit="1" customWidth="1"/>
    <col min="17" max="18" width="13.8515625" style="1" bestFit="1" customWidth="1"/>
    <col min="19" max="16384" width="9.140625" style="1" customWidth="1"/>
  </cols>
  <sheetData>
    <row r="3" ht="11.25" thickBot="1"/>
    <row r="4" spans="1:6" ht="10.5">
      <c r="A4" s="39">
        <v>1</v>
      </c>
      <c r="C4" s="33" t="s">
        <v>13</v>
      </c>
      <c r="D4" s="34"/>
      <c r="E4" s="34"/>
      <c r="F4" s="35"/>
    </row>
    <row r="5" spans="1:6" ht="11.25" thickBot="1">
      <c r="A5" s="40"/>
      <c r="C5" s="36"/>
      <c r="D5" s="37"/>
      <c r="E5" s="37"/>
      <c r="F5" s="38"/>
    </row>
    <row r="8" spans="3:15" ht="10.5">
      <c r="C8" s="2" t="s">
        <v>0</v>
      </c>
      <c r="D8" s="3" t="s">
        <v>1</v>
      </c>
      <c r="E8" s="3" t="s">
        <v>2</v>
      </c>
      <c r="F8" s="3" t="s">
        <v>4</v>
      </c>
      <c r="G8" s="3" t="s">
        <v>18</v>
      </c>
      <c r="H8" s="3" t="s">
        <v>14</v>
      </c>
      <c r="I8" s="3" t="s">
        <v>3</v>
      </c>
      <c r="J8" s="3" t="s">
        <v>5</v>
      </c>
      <c r="K8" s="3" t="s">
        <v>15</v>
      </c>
      <c r="L8" s="3" t="s">
        <v>16</v>
      </c>
      <c r="M8" s="3" t="s">
        <v>8</v>
      </c>
      <c r="N8" s="3" t="s">
        <v>6</v>
      </c>
      <c r="O8" s="3" t="s">
        <v>7</v>
      </c>
    </row>
    <row r="9" spans="3:15" ht="10.5">
      <c r="C9" s="4">
        <v>2307</v>
      </c>
      <c r="D9" s="5" t="s">
        <v>32</v>
      </c>
      <c r="E9" s="6">
        <v>3946.674</v>
      </c>
      <c r="F9" s="7" t="s">
        <v>33</v>
      </c>
      <c r="G9" s="8">
        <v>0.15</v>
      </c>
      <c r="H9" s="9">
        <f>I9/E9</f>
        <v>2907</v>
      </c>
      <c r="I9" s="9">
        <v>11472981.318</v>
      </c>
      <c r="J9" s="10">
        <v>0.15</v>
      </c>
      <c r="K9" s="8">
        <v>0.02</v>
      </c>
      <c r="L9" s="8">
        <v>0.02</v>
      </c>
      <c r="M9" s="9">
        <f>(I9*(1+J9))+(I9*K9)+(L9*(I9*(1+J9)))</f>
        <v>13687266.712373998</v>
      </c>
      <c r="N9" s="11">
        <f>((J9+K9+G9)*I9)+(L9*(I9*(1+J9)))</f>
        <v>3935232.5920739993</v>
      </c>
      <c r="O9" s="12" t="s">
        <v>17</v>
      </c>
    </row>
    <row r="10" spans="3:15" ht="10.5">
      <c r="C10" s="4">
        <v>2308</v>
      </c>
      <c r="D10" s="5" t="s">
        <v>32</v>
      </c>
      <c r="E10" s="6">
        <v>2023.935</v>
      </c>
      <c r="F10" s="7" t="s">
        <v>33</v>
      </c>
      <c r="G10" s="8">
        <v>0.15</v>
      </c>
      <c r="H10" s="9">
        <f>I10/E10</f>
        <v>2907.000002470435</v>
      </c>
      <c r="I10" s="9">
        <v>5883579.05</v>
      </c>
      <c r="J10" s="10">
        <v>0.15</v>
      </c>
      <c r="K10" s="8">
        <v>0.02</v>
      </c>
      <c r="L10" s="8">
        <v>0.02</v>
      </c>
      <c r="M10" s="9">
        <f>(I10*(1+J10))+(I10*K10)+(L10*(I10*(1+J10)))</f>
        <v>7019109.806649999</v>
      </c>
      <c r="N10" s="11">
        <f>((J10+K10+G10)*I10)+(L10*(I10*(1+J10)))</f>
        <v>2018067.6141499996</v>
      </c>
      <c r="O10" s="12" t="s">
        <v>17</v>
      </c>
    </row>
    <row r="11" spans="3:15" ht="10.5">
      <c r="C11" s="4">
        <v>2309</v>
      </c>
      <c r="D11" s="5" t="s">
        <v>32</v>
      </c>
      <c r="E11" s="6">
        <v>2023.935</v>
      </c>
      <c r="F11" s="7" t="s">
        <v>33</v>
      </c>
      <c r="G11" s="8">
        <v>0.15</v>
      </c>
      <c r="H11" s="9">
        <f>I11/E11</f>
        <v>2907.000002470435</v>
      </c>
      <c r="I11" s="9">
        <v>5883579.05</v>
      </c>
      <c r="J11" s="10">
        <v>0.15</v>
      </c>
      <c r="K11" s="8">
        <v>0.02</v>
      </c>
      <c r="L11" s="8">
        <v>0.02</v>
      </c>
      <c r="M11" s="9">
        <f>(I11*(1+J11))+(I11*K11)+(L11*(I11*(1+J11)))</f>
        <v>7019109.806649999</v>
      </c>
      <c r="N11" s="11">
        <f>((J11+K11+G11)*I11)+(L11*(I11*(1+J11)))</f>
        <v>2018067.6141499996</v>
      </c>
      <c r="O11" s="12" t="s">
        <v>17</v>
      </c>
    </row>
    <row r="12" spans="3:15" ht="10.5">
      <c r="C12" s="4">
        <v>2310</v>
      </c>
      <c r="D12" s="5" t="s">
        <v>32</v>
      </c>
      <c r="E12" s="6">
        <v>2580.518</v>
      </c>
      <c r="F12" s="7" t="s">
        <v>33</v>
      </c>
      <c r="G12" s="8">
        <v>0.15</v>
      </c>
      <c r="H12" s="9">
        <f>I12/E12</f>
        <v>2906.998838992791</v>
      </c>
      <c r="I12" s="9">
        <v>7501562.83</v>
      </c>
      <c r="J12" s="10">
        <v>0.15</v>
      </c>
      <c r="K12" s="8">
        <v>0.02</v>
      </c>
      <c r="L12" s="8">
        <v>0.02</v>
      </c>
      <c r="M12" s="9">
        <f>(I12*(1+J12))+(I12*K12)+(L12*(I12*(1+J12)))</f>
        <v>8949364.45619</v>
      </c>
      <c r="N12" s="11">
        <f>((J12+K12+G12)*I12)+(L12*(I12*(1+J12)))</f>
        <v>2573036.0506899995</v>
      </c>
      <c r="O12" s="12" t="s">
        <v>17</v>
      </c>
    </row>
    <row r="13" spans="3:15" ht="10.5">
      <c r="C13" s="4">
        <v>2311</v>
      </c>
      <c r="D13" s="5" t="s">
        <v>32</v>
      </c>
      <c r="E13" s="6">
        <v>1517.95</v>
      </c>
      <c r="F13" s="7" t="s">
        <v>33</v>
      </c>
      <c r="G13" s="8">
        <v>0.15</v>
      </c>
      <c r="H13" s="9">
        <f>I13/E13</f>
        <v>2907.0019170591913</v>
      </c>
      <c r="I13" s="9">
        <v>4412683.56</v>
      </c>
      <c r="J13" s="10">
        <v>0.15</v>
      </c>
      <c r="K13" s="8">
        <v>0.02</v>
      </c>
      <c r="L13" s="8">
        <v>0.02</v>
      </c>
      <c r="M13" s="9">
        <f>(I13*(1+J13))+(I13*K13)+(L13*(I13*(1+J13)))</f>
        <v>5264331.487079999</v>
      </c>
      <c r="N13" s="11">
        <f>((J13+K13+G13)*I13)+(L13*(I13*(1+J13)))</f>
        <v>1513550.4610799998</v>
      </c>
      <c r="O13" s="12" t="s">
        <v>17</v>
      </c>
    </row>
    <row r="14" spans="3:15" ht="10.5">
      <c r="C14" s="4">
        <v>2312</v>
      </c>
      <c r="D14" s="5" t="s">
        <v>32</v>
      </c>
      <c r="E14" s="6">
        <v>1517.95</v>
      </c>
      <c r="F14" s="7" t="s">
        <v>33</v>
      </c>
      <c r="G14" s="8">
        <v>0.15</v>
      </c>
      <c r="H14" s="9">
        <f>I14/E14</f>
        <v>2907.0019170591913</v>
      </c>
      <c r="I14" s="9">
        <v>4412683.56</v>
      </c>
      <c r="J14" s="10">
        <v>0.15</v>
      </c>
      <c r="K14" s="8">
        <v>0.02</v>
      </c>
      <c r="L14" s="8">
        <v>0.02</v>
      </c>
      <c r="M14" s="9">
        <f>(I14*(1+J14))+(I14*K14)+(L14*(I14*(1+J14)))</f>
        <v>5264331.487079999</v>
      </c>
      <c r="N14" s="11">
        <f>((J14+K14+G14)*I14)+(L14*(I14*(1+J14)))</f>
        <v>1513550.4610799998</v>
      </c>
      <c r="O14" s="12" t="s">
        <v>17</v>
      </c>
    </row>
    <row r="15" spans="3:15" ht="11.25">
      <c r="C15" s="41"/>
      <c r="D15" s="42"/>
      <c r="E15" s="43"/>
      <c r="F15" s="42"/>
      <c r="G15" s="44"/>
      <c r="H15" s="45"/>
      <c r="I15" s="15"/>
      <c r="J15" s="46"/>
      <c r="K15" s="44"/>
      <c r="L15" s="44"/>
      <c r="M15" s="15"/>
      <c r="N15" s="47"/>
      <c r="O15" s="48"/>
    </row>
    <row r="16" ht="10.5">
      <c r="G16" s="32" t="s">
        <v>19</v>
      </c>
    </row>
    <row r="17" ht="11.25" thickBot="1"/>
    <row r="18" spans="1:6" ht="10.5">
      <c r="A18" s="39">
        <v>2</v>
      </c>
      <c r="C18" s="33" t="s">
        <v>12</v>
      </c>
      <c r="D18" s="34"/>
      <c r="E18" s="34"/>
      <c r="F18" s="35"/>
    </row>
    <row r="19" spans="1:6" ht="11.25" thickBot="1">
      <c r="A19" s="40"/>
      <c r="C19" s="36"/>
      <c r="D19" s="37"/>
      <c r="E19" s="37"/>
      <c r="F19" s="38"/>
    </row>
    <row r="20" spans="1:13" ht="10.5">
      <c r="A20" s="13"/>
      <c r="C20" s="13"/>
      <c r="D20" s="13"/>
      <c r="E20" s="13"/>
      <c r="F20" s="13"/>
      <c r="L20" s="14"/>
      <c r="M20" s="15"/>
    </row>
    <row r="21" spans="12:13" ht="10.5">
      <c r="L21" s="14"/>
      <c r="M21" s="15"/>
    </row>
    <row r="22" spans="3:23" ht="10.5">
      <c r="C22" s="16"/>
      <c r="D22" s="17"/>
      <c r="E22" s="18">
        <v>0.05</v>
      </c>
      <c r="F22" s="18">
        <v>0.05</v>
      </c>
      <c r="G22" s="18">
        <v>0.05</v>
      </c>
      <c r="H22" s="18">
        <v>0.05</v>
      </c>
      <c r="I22" s="18">
        <v>0.05</v>
      </c>
      <c r="J22" s="18">
        <v>0.05</v>
      </c>
      <c r="K22" s="18">
        <v>0.05</v>
      </c>
      <c r="L22" s="18">
        <v>0.05</v>
      </c>
      <c r="M22" s="18">
        <v>0.05</v>
      </c>
      <c r="N22" s="18">
        <v>0.05</v>
      </c>
      <c r="O22" s="18">
        <v>0.05</v>
      </c>
      <c r="P22" s="18">
        <v>0.3</v>
      </c>
      <c r="Q22" s="19"/>
      <c r="V22" s="14"/>
      <c r="W22" s="15"/>
    </row>
    <row r="23" spans="3:23" ht="10.5">
      <c r="C23" s="20" t="s">
        <v>9</v>
      </c>
      <c r="D23" s="21" t="s">
        <v>10</v>
      </c>
      <c r="E23" s="21" t="s">
        <v>21</v>
      </c>
      <c r="F23" s="21" t="s">
        <v>22</v>
      </c>
      <c r="G23" s="21" t="s">
        <v>23</v>
      </c>
      <c r="H23" s="21" t="s">
        <v>24</v>
      </c>
      <c r="I23" s="21" t="s">
        <v>25</v>
      </c>
      <c r="J23" s="21" t="s">
        <v>26</v>
      </c>
      <c r="K23" s="21" t="s">
        <v>27</v>
      </c>
      <c r="L23" s="21" t="s">
        <v>28</v>
      </c>
      <c r="M23" s="21" t="s">
        <v>29</v>
      </c>
      <c r="N23" s="21" t="s">
        <v>30</v>
      </c>
      <c r="O23" s="21" t="s">
        <v>31</v>
      </c>
      <c r="P23" s="21" t="s">
        <v>20</v>
      </c>
      <c r="Q23" s="22" t="s">
        <v>11</v>
      </c>
      <c r="V23" s="14"/>
      <c r="W23" s="15"/>
    </row>
    <row r="24" spans="3:23" ht="10.5">
      <c r="C24" s="4">
        <f>C9</f>
        <v>2307</v>
      </c>
      <c r="D24" s="23">
        <f>N9</f>
        <v>3935232.5920739993</v>
      </c>
      <c r="E24" s="24">
        <f>E22*$I$9</f>
        <v>573649.0659</v>
      </c>
      <c r="F24" s="24">
        <f aca="true" t="shared" si="0" ref="F24:P24">F22*$I$9</f>
        <v>573649.0659</v>
      </c>
      <c r="G24" s="24">
        <f t="shared" si="0"/>
        <v>573649.0659</v>
      </c>
      <c r="H24" s="24">
        <f t="shared" si="0"/>
        <v>573649.0659</v>
      </c>
      <c r="I24" s="24">
        <f t="shared" si="0"/>
        <v>573649.0659</v>
      </c>
      <c r="J24" s="24">
        <f t="shared" si="0"/>
        <v>573649.0659</v>
      </c>
      <c r="K24" s="24">
        <f t="shared" si="0"/>
        <v>573649.0659</v>
      </c>
      <c r="L24" s="24">
        <f t="shared" si="0"/>
        <v>573649.0659</v>
      </c>
      <c r="M24" s="24">
        <f t="shared" si="0"/>
        <v>573649.0659</v>
      </c>
      <c r="N24" s="24">
        <f t="shared" si="0"/>
        <v>573649.0659</v>
      </c>
      <c r="O24" s="24">
        <f t="shared" si="0"/>
        <v>573649.0659</v>
      </c>
      <c r="P24" s="24">
        <f t="shared" si="0"/>
        <v>3441894.3954</v>
      </c>
      <c r="Q24" s="25">
        <f>SUM(D24:P24)</f>
        <v>13687266.712373998</v>
      </c>
      <c r="V24" s="14"/>
      <c r="W24" s="15"/>
    </row>
    <row r="25" spans="3:23" ht="10.5">
      <c r="C25" s="4">
        <f>C10</f>
        <v>2308</v>
      </c>
      <c r="D25" s="23">
        <f>N10</f>
        <v>2018067.6141499996</v>
      </c>
      <c r="E25" s="26">
        <f>E22*$I$10</f>
        <v>294178.9525</v>
      </c>
      <c r="F25" s="26">
        <f aca="true" t="shared" si="1" ref="F25:P25">F22*$I$10</f>
        <v>294178.9525</v>
      </c>
      <c r="G25" s="26">
        <f t="shared" si="1"/>
        <v>294178.9525</v>
      </c>
      <c r="H25" s="26">
        <f t="shared" si="1"/>
        <v>294178.9525</v>
      </c>
      <c r="I25" s="26">
        <f t="shared" si="1"/>
        <v>294178.9525</v>
      </c>
      <c r="J25" s="26">
        <f t="shared" si="1"/>
        <v>294178.9525</v>
      </c>
      <c r="K25" s="26">
        <f t="shared" si="1"/>
        <v>294178.9525</v>
      </c>
      <c r="L25" s="26">
        <f t="shared" si="1"/>
        <v>294178.9525</v>
      </c>
      <c r="M25" s="26">
        <f t="shared" si="1"/>
        <v>294178.9525</v>
      </c>
      <c r="N25" s="26">
        <f t="shared" si="1"/>
        <v>294178.9525</v>
      </c>
      <c r="O25" s="26">
        <f t="shared" si="1"/>
        <v>294178.9525</v>
      </c>
      <c r="P25" s="26">
        <f t="shared" si="1"/>
        <v>1765073.7149999999</v>
      </c>
      <c r="Q25" s="25">
        <f>SUM(D25:P25)</f>
        <v>7019109.806649999</v>
      </c>
      <c r="V25" s="14"/>
      <c r="W25" s="15"/>
    </row>
    <row r="26" spans="3:17" ht="10.5">
      <c r="C26" s="4">
        <f>C11</f>
        <v>2309</v>
      </c>
      <c r="D26" s="23">
        <f>N11</f>
        <v>2018067.6141499996</v>
      </c>
      <c r="E26" s="26">
        <f>E22*$I$11</f>
        <v>294178.9525</v>
      </c>
      <c r="F26" s="26">
        <f aca="true" t="shared" si="2" ref="F26:P26">F22*$I$11</f>
        <v>294178.9525</v>
      </c>
      <c r="G26" s="26">
        <f t="shared" si="2"/>
        <v>294178.9525</v>
      </c>
      <c r="H26" s="26">
        <f t="shared" si="2"/>
        <v>294178.9525</v>
      </c>
      <c r="I26" s="26">
        <f t="shared" si="2"/>
        <v>294178.9525</v>
      </c>
      <c r="J26" s="26">
        <f t="shared" si="2"/>
        <v>294178.9525</v>
      </c>
      <c r="K26" s="26">
        <f t="shared" si="2"/>
        <v>294178.9525</v>
      </c>
      <c r="L26" s="26">
        <f t="shared" si="2"/>
        <v>294178.9525</v>
      </c>
      <c r="M26" s="26">
        <f t="shared" si="2"/>
        <v>294178.9525</v>
      </c>
      <c r="N26" s="26">
        <f t="shared" si="2"/>
        <v>294178.9525</v>
      </c>
      <c r="O26" s="26">
        <f t="shared" si="2"/>
        <v>294178.9525</v>
      </c>
      <c r="P26" s="26">
        <f t="shared" si="2"/>
        <v>1765073.7149999999</v>
      </c>
      <c r="Q26" s="25">
        <f>SUM(D26:P26)</f>
        <v>7019109.806649999</v>
      </c>
    </row>
    <row r="27" spans="3:17" ht="10.5">
      <c r="C27" s="4">
        <f>C12</f>
        <v>2310</v>
      </c>
      <c r="D27" s="23">
        <f>N12</f>
        <v>2573036.0506899995</v>
      </c>
      <c r="E27" s="26">
        <f>E22*$I$12</f>
        <v>375078.1415</v>
      </c>
      <c r="F27" s="26">
        <f aca="true" t="shared" si="3" ref="F27:P27">F22*$I$12</f>
        <v>375078.1415</v>
      </c>
      <c r="G27" s="26">
        <f t="shared" si="3"/>
        <v>375078.1415</v>
      </c>
      <c r="H27" s="26">
        <f t="shared" si="3"/>
        <v>375078.1415</v>
      </c>
      <c r="I27" s="26">
        <f t="shared" si="3"/>
        <v>375078.1415</v>
      </c>
      <c r="J27" s="26">
        <f t="shared" si="3"/>
        <v>375078.1415</v>
      </c>
      <c r="K27" s="26">
        <f t="shared" si="3"/>
        <v>375078.1415</v>
      </c>
      <c r="L27" s="26">
        <f t="shared" si="3"/>
        <v>375078.1415</v>
      </c>
      <c r="M27" s="26">
        <f t="shared" si="3"/>
        <v>375078.1415</v>
      </c>
      <c r="N27" s="26">
        <f t="shared" si="3"/>
        <v>375078.1415</v>
      </c>
      <c r="O27" s="26">
        <f t="shared" si="3"/>
        <v>375078.1415</v>
      </c>
      <c r="P27" s="26">
        <f t="shared" si="3"/>
        <v>2250468.849</v>
      </c>
      <c r="Q27" s="25">
        <f>SUM(D27:P27)</f>
        <v>8949364.45619</v>
      </c>
    </row>
    <row r="28" spans="3:17" ht="10.5">
      <c r="C28" s="4">
        <f>C13</f>
        <v>2311</v>
      </c>
      <c r="D28" s="23">
        <f>N13</f>
        <v>1513550.4610799998</v>
      </c>
      <c r="E28" s="26">
        <f>E22*$I$13</f>
        <v>220634.17799999999</v>
      </c>
      <c r="F28" s="26">
        <f aca="true" t="shared" si="4" ref="F28:P28">F22*$I$13</f>
        <v>220634.17799999999</v>
      </c>
      <c r="G28" s="26">
        <f t="shared" si="4"/>
        <v>220634.17799999999</v>
      </c>
      <c r="H28" s="26">
        <f t="shared" si="4"/>
        <v>220634.17799999999</v>
      </c>
      <c r="I28" s="26">
        <f t="shared" si="4"/>
        <v>220634.17799999999</v>
      </c>
      <c r="J28" s="26">
        <f t="shared" si="4"/>
        <v>220634.17799999999</v>
      </c>
      <c r="K28" s="26">
        <f t="shared" si="4"/>
        <v>220634.17799999999</v>
      </c>
      <c r="L28" s="26">
        <f t="shared" si="4"/>
        <v>220634.17799999999</v>
      </c>
      <c r="M28" s="26">
        <f t="shared" si="4"/>
        <v>220634.17799999999</v>
      </c>
      <c r="N28" s="26">
        <f t="shared" si="4"/>
        <v>220634.17799999999</v>
      </c>
      <c r="O28" s="26">
        <f t="shared" si="4"/>
        <v>220634.17799999999</v>
      </c>
      <c r="P28" s="26">
        <f t="shared" si="4"/>
        <v>1323805.0679999997</v>
      </c>
      <c r="Q28" s="25">
        <f>SUM(D28:P28)</f>
        <v>5264331.4870799985</v>
      </c>
    </row>
    <row r="29" spans="3:17" ht="10.5">
      <c r="C29" s="4">
        <f>C14</f>
        <v>2312</v>
      </c>
      <c r="D29" s="23">
        <f>N14</f>
        <v>1513550.4610799998</v>
      </c>
      <c r="E29" s="26">
        <f>E22*$I$14</f>
        <v>220634.17799999999</v>
      </c>
      <c r="F29" s="26">
        <f aca="true" t="shared" si="5" ref="F29:P29">F22*$I$14</f>
        <v>220634.17799999999</v>
      </c>
      <c r="G29" s="26">
        <f t="shared" si="5"/>
        <v>220634.17799999999</v>
      </c>
      <c r="H29" s="26">
        <f t="shared" si="5"/>
        <v>220634.17799999999</v>
      </c>
      <c r="I29" s="26">
        <f t="shared" si="5"/>
        <v>220634.17799999999</v>
      </c>
      <c r="J29" s="26">
        <f t="shared" si="5"/>
        <v>220634.17799999999</v>
      </c>
      <c r="K29" s="26">
        <f t="shared" si="5"/>
        <v>220634.17799999999</v>
      </c>
      <c r="L29" s="26">
        <f t="shared" si="5"/>
        <v>220634.17799999999</v>
      </c>
      <c r="M29" s="26">
        <f t="shared" si="5"/>
        <v>220634.17799999999</v>
      </c>
      <c r="N29" s="26">
        <f t="shared" si="5"/>
        <v>220634.17799999999</v>
      </c>
      <c r="O29" s="26">
        <f t="shared" si="5"/>
        <v>220634.17799999999</v>
      </c>
      <c r="P29" s="26">
        <f t="shared" si="5"/>
        <v>1323805.0679999997</v>
      </c>
      <c r="Q29" s="25">
        <f>SUM(D29:P29)</f>
        <v>5264331.4870799985</v>
      </c>
    </row>
    <row r="31" spans="3:16" ht="12.75">
      <c r="C31" s="27"/>
      <c r="D31" s="27"/>
      <c r="E31" s="27"/>
      <c r="F31" s="28"/>
      <c r="G31" s="28"/>
      <c r="H31" s="28"/>
      <c r="I31" s="29"/>
      <c r="J31" s="28"/>
      <c r="K31" s="28"/>
      <c r="L31" s="29"/>
      <c r="M31" s="30"/>
      <c r="N31" s="29"/>
      <c r="O31" s="31"/>
      <c r="P31" s="27"/>
    </row>
    <row r="32" spans="3:16" ht="12.75">
      <c r="C32" s="27"/>
      <c r="D32" s="27"/>
      <c r="E32" s="27"/>
      <c r="F32" s="28"/>
      <c r="G32" s="28"/>
      <c r="H32" s="28"/>
      <c r="I32" s="29"/>
      <c r="J32" s="28"/>
      <c r="K32" s="28"/>
      <c r="L32" s="29"/>
      <c r="M32" s="30"/>
      <c r="N32" s="29"/>
      <c r="O32" s="31"/>
      <c r="P32" s="27"/>
    </row>
  </sheetData>
  <sheetProtection/>
  <mergeCells count="4">
    <mergeCell ref="C18:F19"/>
    <mergeCell ref="C4:F5"/>
    <mergeCell ref="A4:A5"/>
    <mergeCell ref="A18:A19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psamaha</dc:creator>
  <cp:keywords/>
  <dc:description/>
  <cp:lastModifiedBy>Peter</cp:lastModifiedBy>
  <cp:lastPrinted>2008-07-01T05:09:04Z</cp:lastPrinted>
  <dcterms:created xsi:type="dcterms:W3CDTF">2008-04-15T06:33:15Z</dcterms:created>
  <dcterms:modified xsi:type="dcterms:W3CDTF">2008-07-17T12:49:01Z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