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19020" windowHeight="11895"/>
  </bookViews>
  <sheets>
    <sheet name="January" sheetId="1" r:id="rId1"/>
  </sheets>
  <calcPr calcId="145621"/>
</workbook>
</file>

<file path=xl/calcChain.xml><?xml version="1.0" encoding="utf-8"?>
<calcChain xmlns="http://schemas.openxmlformats.org/spreadsheetml/2006/main">
  <c r="L37" i="1" l="1"/>
  <c r="Q38" i="1" l="1"/>
  <c r="F37" i="1"/>
  <c r="C37" i="1"/>
  <c r="Q39" i="1" l="1"/>
  <c r="M37" i="1" l="1"/>
  <c r="N37" i="1"/>
  <c r="I34" i="1"/>
  <c r="F34" i="1" l="1"/>
  <c r="C34" i="1" l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A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<sst xmlns="http://schemas.openxmlformats.org/spreadsheetml/2006/main" count="179" uniqueCount="23">
  <si>
    <t>Holidays</t>
  </si>
  <si>
    <t>Colors:</t>
  </si>
  <si>
    <t>Weekends</t>
  </si>
  <si>
    <t>Th</t>
  </si>
  <si>
    <t>Sat</t>
  </si>
  <si>
    <t>Sun</t>
  </si>
  <si>
    <t>Tue</t>
  </si>
  <si>
    <t>Wed</t>
  </si>
  <si>
    <t>Fri</t>
  </si>
  <si>
    <t>Mon</t>
  </si>
  <si>
    <t>TOTAL</t>
  </si>
  <si>
    <t>RE</t>
  </si>
  <si>
    <t>BP</t>
  </si>
  <si>
    <t>WD</t>
  </si>
  <si>
    <t>DAILY SALES JANUARY</t>
  </si>
  <si>
    <t>MTD</t>
  </si>
  <si>
    <t>GRW %</t>
  </si>
  <si>
    <t>GRW WD %</t>
  </si>
  <si>
    <t>DAILY</t>
  </si>
  <si>
    <t>Daily</t>
  </si>
  <si>
    <t>Cumulative</t>
  </si>
  <si>
    <t>we</t>
  </si>
  <si>
    <t>Current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</si>
</sst>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_-* #,##0_-;\-* #,##0_-;_-* &quot;-&quot;??_-;_-@_-"/>
    <numFmt numFmtId="166" formatCode="_-* #,##0.00\ _€_-;\-* #,##0.00\ _€_-;_-* &quot;-&quot;??\ _€_-;_-@_-"/>
    <numFmt numFmtId="167" formatCode="#,##0_ ;[Red]\-#,##0\ "/>
    <numFmt numFmtId="168" formatCode="\+#,##0;[Red]\-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Helv"/>
    </font>
    <font>
      <sz val="8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7" fontId="5" fillId="0" borderId="0" applyFill="0" applyBorder="0" applyAlignment="0"/>
    <xf numFmtId="38" fontId="6" fillId="6" borderId="14" applyNumberFormat="0" applyFont="0" applyBorder="0" applyAlignment="0" applyProtection="0">
      <alignment horizontal="center"/>
    </xf>
    <xf numFmtId="167" fontId="7" fillId="0" borderId="0"/>
    <xf numFmtId="168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16" fontId="0" fillId="0" borderId="5" xfId="0" applyNumberFormat="1" applyBorder="1" applyAlignment="1">
      <alignment horizontal="left"/>
    </xf>
    <xf numFmtId="16" fontId="0" fillId="0" borderId="8" xfId="0" applyNumberFormat="1" applyBorder="1" applyAlignment="1">
      <alignment horizontal="left"/>
    </xf>
    <xf numFmtId="16" fontId="0" fillId="3" borderId="5" xfId="0" applyNumberFormat="1" applyFill="1" applyBorder="1" applyAlignment="1">
      <alignment horizontal="left"/>
    </xf>
    <xf numFmtId="16" fontId="0" fillId="3" borderId="8" xfId="0" applyNumberFormat="1" applyFill="1" applyBorder="1" applyAlignment="1">
      <alignment horizontal="left"/>
    </xf>
    <xf numFmtId="16" fontId="0" fillId="0" borderId="4" xfId="0" applyNumberFormat="1" applyBorder="1" applyAlignment="1">
      <alignment horizontal="center"/>
    </xf>
    <xf numFmtId="16" fontId="0" fillId="3" borderId="4" xfId="0" applyNumberFormat="1" applyFill="1" applyBorder="1" applyAlignment="1">
      <alignment horizontal="center"/>
    </xf>
    <xf numFmtId="16" fontId="0" fillId="3" borderId="7" xfId="0" applyNumberFormat="1" applyFill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4" xfId="0" applyNumberForma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3" fillId="0" borderId="10" xfId="0" applyFont="1" applyBorder="1"/>
    <xf numFmtId="0" fontId="0" fillId="0" borderId="11" xfId="0" applyBorder="1"/>
    <xf numFmtId="165" fontId="2" fillId="0" borderId="11" xfId="1" applyNumberFormat="1" applyFont="1" applyBorder="1"/>
    <xf numFmtId="165" fontId="2" fillId="4" borderId="11" xfId="1" applyNumberFormat="1" applyFont="1" applyFill="1" applyBorder="1"/>
    <xf numFmtId="16" fontId="0" fillId="3" borderId="5" xfId="0" applyNumberFormat="1" applyFill="1" applyBorder="1" applyAlignment="1">
      <alignment horizontal="center"/>
    </xf>
    <xf numFmtId="16" fontId="0" fillId="3" borderId="8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left"/>
    </xf>
    <xf numFmtId="16" fontId="0" fillId="2" borderId="1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0" fillId="0" borderId="10" xfId="0" applyBorder="1"/>
    <xf numFmtId="0" fontId="3" fillId="0" borderId="0" xfId="0" applyFont="1" applyBorder="1"/>
    <xf numFmtId="0" fontId="0" fillId="0" borderId="0" xfId="0" applyBorder="1"/>
    <xf numFmtId="165" fontId="2" fillId="0" borderId="0" xfId="1" applyNumberFormat="1" applyFont="1" applyBorder="1"/>
    <xf numFmtId="43" fontId="0" fillId="0" borderId="0" xfId="1" applyFont="1" applyBorder="1"/>
    <xf numFmtId="165" fontId="2" fillId="0" borderId="0" xfId="1" applyNumberFormat="1" applyFont="1" applyFill="1" applyBorder="1"/>
    <xf numFmtId="165" fontId="0" fillId="0" borderId="2" xfId="1" applyNumberFormat="1" applyFont="1" applyBorder="1"/>
    <xf numFmtId="165" fontId="0" fillId="0" borderId="5" xfId="1" applyNumberFormat="1" applyFont="1" applyBorder="1"/>
    <xf numFmtId="165" fontId="0" fillId="0" borderId="8" xfId="1" applyNumberFormat="1" applyFont="1" applyBorder="1"/>
    <xf numFmtId="165" fontId="0" fillId="0" borderId="11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3" xfId="1" applyNumberFormat="1" applyFont="1" applyBorder="1"/>
    <xf numFmtId="165" fontId="0" fillId="0" borderId="16" xfId="1" applyNumberFormat="1" applyFont="1" applyBorder="1"/>
    <xf numFmtId="165" fontId="0" fillId="0" borderId="6" xfId="1" applyNumberFormat="1" applyFont="1" applyBorder="1"/>
    <xf numFmtId="165" fontId="1" fillId="0" borderId="0" xfId="1" applyNumberFormat="1" applyFont="1" applyBorder="1"/>
    <xf numFmtId="0" fontId="0" fillId="0" borderId="0" xfId="0" applyFont="1" applyBorder="1"/>
    <xf numFmtId="165" fontId="1" fillId="0" borderId="0" xfId="1" applyNumberFormat="1" applyFont="1" applyFill="1" applyBorder="1"/>
    <xf numFmtId="165" fontId="2" fillId="0" borderId="13" xfId="1" applyNumberFormat="1" applyFont="1" applyBorder="1"/>
    <xf numFmtId="165" fontId="2" fillId="0" borderId="12" xfId="1" applyNumberFormat="1" applyFont="1" applyBorder="1"/>
    <xf numFmtId="0" fontId="0" fillId="0" borderId="1" xfId="0" applyFont="1" applyFill="1" applyBorder="1"/>
    <xf numFmtId="0" fontId="0" fillId="0" borderId="15" xfId="0" applyFont="1" applyFill="1" applyBorder="1"/>
    <xf numFmtId="165" fontId="0" fillId="0" borderId="0" xfId="1" applyNumberFormat="1" applyFont="1"/>
    <xf numFmtId="167" fontId="2" fillId="0" borderId="0" xfId="1" applyNumberFormat="1" applyFont="1" applyFill="1" applyBorder="1"/>
    <xf numFmtId="165" fontId="0" fillId="0" borderId="0" xfId="0" applyNumberFormat="1"/>
    <xf numFmtId="0" fontId="0" fillId="0" borderId="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5" fontId="1" fillId="5" borderId="0" xfId="1" applyNumberFormat="1" applyFont="1" applyFill="1" applyBorder="1"/>
  </cellXfs>
  <cellStyles count="13">
    <cellStyle name="Comma" xfId="1" builtinId="3"/>
    <cellStyle name="Comma 2" xfId="3"/>
    <cellStyle name="FondoAzul" xfId="5"/>
    <cellStyle name="Normal" xfId="0" builtinId="0"/>
    <cellStyle name="Normal 136" xfId="6"/>
    <cellStyle name="Normal 149" xfId="7"/>
    <cellStyle name="Normal 2" xfId="2"/>
    <cellStyle name="Normal 2 2" xfId="8"/>
    <cellStyle name="Normal 2 3" xfId="9"/>
    <cellStyle name="Normal 3" xfId="10"/>
    <cellStyle name="Normal 5 21" xfId="4"/>
    <cellStyle name="Normal 61" xfId="11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3"/>
  <sheetViews>
    <sheetView showGridLines="0" tabSelected="1" topLeftCell="B1" workbookViewId="0">
      <pane ySplit="2" topLeftCell="A3" activePane="bottomLeft" state="frozen"/>
      <selection pane="bottomLeft" activeCell="P34" sqref="P34"/>
    </sheetView>
  </sheetViews>
  <sheetFormatPr defaultRowHeight="15" x14ac:dyDescent="0.25"/>
  <cols>
    <col min="1" max="1" width="10.42578125" bestFit="1" customWidth="1"/>
    <col min="3" max="3" width="10.5703125" customWidth="1"/>
    <col min="6" max="6" width="10.5703125" customWidth="1"/>
    <col min="9" max="9" width="10.5703125" customWidth="1"/>
    <col min="12" max="12" width="10.5703125" customWidth="1"/>
    <col min="15" max="15" width="11.42578125" bestFit="1" customWidth="1"/>
    <col min="16" max="17" width="10.5703125" bestFit="1" customWidth="1"/>
  </cols>
  <sheetData>
    <row r="1" spans="1:18" ht="15.75" x14ac:dyDescent="0.25">
      <c r="A1" s="49" t="s">
        <v>14</v>
      </c>
      <c r="B1" s="50"/>
      <c r="C1" s="50"/>
    </row>
    <row r="2" spans="1:18" x14ac:dyDescent="0.25">
      <c r="A2" s="48">
        <v>2009</v>
      </c>
      <c r="B2" s="48"/>
      <c r="C2" s="48"/>
      <c r="D2" s="48">
        <v>2010</v>
      </c>
      <c r="E2" s="48"/>
      <c r="F2" s="48"/>
      <c r="G2" s="48">
        <v>2011</v>
      </c>
      <c r="H2" s="48"/>
      <c r="I2" s="48"/>
      <c r="J2" s="48">
        <v>2012</v>
      </c>
      <c r="K2" s="48"/>
      <c r="L2" s="48"/>
      <c r="M2" s="43" t="s">
        <v>11</v>
      </c>
      <c r="N2" s="44" t="s">
        <v>12</v>
      </c>
    </row>
    <row r="3" spans="1:18" x14ac:dyDescent="0.25">
      <c r="A3" s="19">
        <v>39814</v>
      </c>
      <c r="B3" s="20" t="s">
        <v>3</v>
      </c>
      <c r="C3" s="29" t="s">
        <v>21</v>
      </c>
      <c r="D3" s="21">
        <v>40179</v>
      </c>
      <c r="E3" s="20" t="s">
        <v>8</v>
      </c>
      <c r="F3" s="29" t="s">
        <v>21</v>
      </c>
      <c r="G3" s="21">
        <v>40544</v>
      </c>
      <c r="H3" s="20" t="s">
        <v>4</v>
      </c>
      <c r="I3" s="29" t="s">
        <v>21</v>
      </c>
      <c r="J3" s="21">
        <v>40544</v>
      </c>
      <c r="K3" s="20" t="s">
        <v>5</v>
      </c>
      <c r="L3" s="29" t="s">
        <v>21</v>
      </c>
      <c r="M3" s="34"/>
      <c r="N3" s="35"/>
      <c r="O3" s="47"/>
      <c r="P3" s="11"/>
      <c r="Q3" s="11"/>
      <c r="R3" s="11"/>
    </row>
    <row r="4" spans="1:18" x14ac:dyDescent="0.25">
      <c r="A4" s="9">
        <f>+A3+1</f>
        <v>39815</v>
      </c>
      <c r="B4" s="2" t="s">
        <v>8</v>
      </c>
      <c r="C4" s="30">
        <v>90.608000000000004</v>
      </c>
      <c r="D4" s="7">
        <f>+D3+1</f>
        <v>40180</v>
      </c>
      <c r="E4" s="4" t="s">
        <v>4</v>
      </c>
      <c r="F4" s="30" t="s">
        <v>21</v>
      </c>
      <c r="G4" s="7">
        <f>+G3+1</f>
        <v>40545</v>
      </c>
      <c r="H4" s="4" t="s">
        <v>5</v>
      </c>
      <c r="I4" s="30" t="s">
        <v>21</v>
      </c>
      <c r="J4" s="6">
        <f>+J3+1</f>
        <v>40545</v>
      </c>
      <c r="K4" s="2" t="s">
        <v>9</v>
      </c>
      <c r="L4" s="30">
        <v>22.635999999999999</v>
      </c>
      <c r="M4" s="36"/>
      <c r="N4" s="36"/>
      <c r="O4" s="47"/>
      <c r="P4" s="11"/>
      <c r="Q4" s="11"/>
      <c r="R4" s="11"/>
    </row>
    <row r="5" spans="1:18" x14ac:dyDescent="0.25">
      <c r="A5" s="17">
        <f t="shared" ref="A5:A33" si="0">+A4+1</f>
        <v>39816</v>
      </c>
      <c r="B5" s="4" t="s">
        <v>4</v>
      </c>
      <c r="C5" s="30" t="s">
        <v>21</v>
      </c>
      <c r="D5" s="7">
        <f t="shared" ref="D5:D33" si="1">+D4+1</f>
        <v>40181</v>
      </c>
      <c r="E5" s="4" t="s">
        <v>5</v>
      </c>
      <c r="F5" s="30" t="s">
        <v>21</v>
      </c>
      <c r="G5" s="6">
        <f t="shared" ref="G5:G33" si="2">+G4+1</f>
        <v>40546</v>
      </c>
      <c r="H5" s="2" t="s">
        <v>9</v>
      </c>
      <c r="I5" s="30">
        <v>38.693131384290503</v>
      </c>
      <c r="J5" s="6">
        <f t="shared" ref="J5:J33" si="3">+J4+1</f>
        <v>40546</v>
      </c>
      <c r="K5" s="2" t="s">
        <v>6</v>
      </c>
      <c r="L5" s="30">
        <v>116.92247999999999</v>
      </c>
      <c r="M5" s="36"/>
      <c r="N5" s="36"/>
      <c r="O5" s="47"/>
    </row>
    <row r="6" spans="1:18" x14ac:dyDescent="0.25">
      <c r="A6" s="17">
        <f t="shared" si="0"/>
        <v>39817</v>
      </c>
      <c r="B6" s="4" t="s">
        <v>5</v>
      </c>
      <c r="C6" s="30" t="s">
        <v>21</v>
      </c>
      <c r="D6" s="6">
        <f t="shared" si="1"/>
        <v>40182</v>
      </c>
      <c r="E6" s="2" t="s">
        <v>9</v>
      </c>
      <c r="F6" s="30">
        <v>136.21239790900003</v>
      </c>
      <c r="G6" s="6">
        <f t="shared" si="2"/>
        <v>40547</v>
      </c>
      <c r="H6" s="2" t="s">
        <v>6</v>
      </c>
      <c r="I6" s="30">
        <v>70.720345191969258</v>
      </c>
      <c r="J6" s="6">
        <f t="shared" si="3"/>
        <v>40547</v>
      </c>
      <c r="K6" s="2" t="s">
        <v>7</v>
      </c>
      <c r="L6" s="30">
        <v>80.134169999999983</v>
      </c>
      <c r="M6" s="36"/>
      <c r="N6" s="36"/>
      <c r="O6" s="47"/>
    </row>
    <row r="7" spans="1:18" x14ac:dyDescent="0.25">
      <c r="A7" s="9">
        <f t="shared" si="0"/>
        <v>39818</v>
      </c>
      <c r="B7" s="2" t="s">
        <v>9</v>
      </c>
      <c r="C7" s="30">
        <v>123.35</v>
      </c>
      <c r="D7" s="6">
        <f t="shared" si="1"/>
        <v>40183</v>
      </c>
      <c r="E7" s="2" t="s">
        <v>6</v>
      </c>
      <c r="F7" s="30">
        <v>130.98434050600002</v>
      </c>
      <c r="G7" s="6">
        <f t="shared" si="2"/>
        <v>40548</v>
      </c>
      <c r="H7" s="2" t="s">
        <v>7</v>
      </c>
      <c r="I7" s="30">
        <v>110.56017964071847</v>
      </c>
      <c r="J7" s="6">
        <f t="shared" si="3"/>
        <v>40548</v>
      </c>
      <c r="K7" s="2" t="s">
        <v>3</v>
      </c>
      <c r="L7" s="30">
        <v>70.210650000000015</v>
      </c>
      <c r="M7" s="36"/>
      <c r="N7" s="36"/>
      <c r="O7" s="47"/>
    </row>
    <row r="8" spans="1:18" x14ac:dyDescent="0.25">
      <c r="A8" s="9">
        <f t="shared" si="0"/>
        <v>39819</v>
      </c>
      <c r="B8" s="2" t="s">
        <v>6</v>
      </c>
      <c r="C8" s="30">
        <v>102.78</v>
      </c>
      <c r="D8" s="6">
        <f t="shared" si="1"/>
        <v>40184</v>
      </c>
      <c r="E8" s="2" t="s">
        <v>7</v>
      </c>
      <c r="F8" s="30">
        <v>136.36673040700001</v>
      </c>
      <c r="G8" s="6">
        <f t="shared" si="2"/>
        <v>40549</v>
      </c>
      <c r="H8" s="2" t="s">
        <v>3</v>
      </c>
      <c r="I8" s="30">
        <v>82.977178584008385</v>
      </c>
      <c r="J8" s="6">
        <f t="shared" si="3"/>
        <v>40549</v>
      </c>
      <c r="K8" s="2" t="s">
        <v>8</v>
      </c>
      <c r="L8" s="30">
        <v>128.69826999999998</v>
      </c>
      <c r="M8" s="36"/>
      <c r="N8" s="36"/>
      <c r="O8" s="47"/>
    </row>
    <row r="9" spans="1:18" x14ac:dyDescent="0.25">
      <c r="A9" s="9">
        <f t="shared" si="0"/>
        <v>39820</v>
      </c>
      <c r="B9" s="2" t="s">
        <v>7</v>
      </c>
      <c r="C9" s="30">
        <v>131.71</v>
      </c>
      <c r="D9" s="6">
        <f t="shared" si="1"/>
        <v>40185</v>
      </c>
      <c r="E9" s="2" t="s">
        <v>3</v>
      </c>
      <c r="F9" s="30">
        <v>124.481073342</v>
      </c>
      <c r="G9" s="6">
        <f t="shared" si="2"/>
        <v>40550</v>
      </c>
      <c r="H9" s="2" t="s">
        <v>8</v>
      </c>
      <c r="I9" s="30">
        <v>123.38131384290513</v>
      </c>
      <c r="J9" s="7">
        <f t="shared" si="3"/>
        <v>40550</v>
      </c>
      <c r="K9" s="4" t="s">
        <v>4</v>
      </c>
      <c r="L9" s="30" t="s">
        <v>21</v>
      </c>
      <c r="M9" s="36"/>
      <c r="N9" s="37"/>
      <c r="O9" s="47"/>
    </row>
    <row r="10" spans="1:18" x14ac:dyDescent="0.25">
      <c r="A10" s="9">
        <f t="shared" si="0"/>
        <v>39821</v>
      </c>
      <c r="B10" s="2" t="s">
        <v>3</v>
      </c>
      <c r="C10" s="30">
        <v>162.53100000000001</v>
      </c>
      <c r="D10" s="6">
        <f t="shared" si="1"/>
        <v>40186</v>
      </c>
      <c r="E10" s="2" t="s">
        <v>8</v>
      </c>
      <c r="F10" s="30">
        <v>98.44172612700001</v>
      </c>
      <c r="G10" s="7">
        <f t="shared" si="2"/>
        <v>40551</v>
      </c>
      <c r="H10" s="4" t="s">
        <v>4</v>
      </c>
      <c r="I10" s="30" t="s">
        <v>21</v>
      </c>
      <c r="J10" s="7">
        <f t="shared" si="3"/>
        <v>40551</v>
      </c>
      <c r="K10" s="4" t="s">
        <v>5</v>
      </c>
      <c r="L10" s="30" t="s">
        <v>21</v>
      </c>
      <c r="M10" s="36"/>
      <c r="N10" s="37"/>
      <c r="O10" s="47"/>
    </row>
    <row r="11" spans="1:18" x14ac:dyDescent="0.25">
      <c r="A11" s="9">
        <f t="shared" si="0"/>
        <v>39822</v>
      </c>
      <c r="B11" s="2" t="s">
        <v>8</v>
      </c>
      <c r="C11" s="30">
        <v>111.63</v>
      </c>
      <c r="D11" s="7">
        <f t="shared" si="1"/>
        <v>40187</v>
      </c>
      <c r="E11" s="4" t="s">
        <v>4</v>
      </c>
      <c r="F11" s="30" t="s">
        <v>21</v>
      </c>
      <c r="G11" s="7">
        <f t="shared" si="2"/>
        <v>40552</v>
      </c>
      <c r="H11" s="4" t="s">
        <v>5</v>
      </c>
      <c r="I11" s="30" t="s">
        <v>21</v>
      </c>
      <c r="J11" s="6">
        <f t="shared" si="3"/>
        <v>40552</v>
      </c>
      <c r="K11" s="2" t="s">
        <v>9</v>
      </c>
      <c r="L11" s="30">
        <v>51.590350000000001</v>
      </c>
      <c r="M11" s="36"/>
      <c r="N11" s="36"/>
      <c r="O11" s="47"/>
    </row>
    <row r="12" spans="1:18" x14ac:dyDescent="0.25">
      <c r="A12" s="17">
        <f t="shared" si="0"/>
        <v>39823</v>
      </c>
      <c r="B12" s="4" t="s">
        <v>4</v>
      </c>
      <c r="C12" s="30" t="s">
        <v>21</v>
      </c>
      <c r="D12" s="7">
        <f t="shared" si="1"/>
        <v>40188</v>
      </c>
      <c r="E12" s="4" t="s">
        <v>5</v>
      </c>
      <c r="F12" s="30" t="s">
        <v>21</v>
      </c>
      <c r="G12" s="6">
        <f t="shared" si="2"/>
        <v>40553</v>
      </c>
      <c r="H12" s="2" t="s">
        <v>9</v>
      </c>
      <c r="I12" s="30">
        <v>56.887818809999999</v>
      </c>
      <c r="J12" s="6">
        <f t="shared" si="3"/>
        <v>40553</v>
      </c>
      <c r="K12" s="2" t="s">
        <v>6</v>
      </c>
      <c r="L12" s="30">
        <v>82.613279999999918</v>
      </c>
      <c r="M12" s="36"/>
      <c r="N12" s="36"/>
      <c r="O12" s="47"/>
    </row>
    <row r="13" spans="1:18" x14ac:dyDescent="0.25">
      <c r="A13" s="17">
        <f t="shared" si="0"/>
        <v>39824</v>
      </c>
      <c r="B13" s="4" t="s">
        <v>5</v>
      </c>
      <c r="C13" s="30" t="s">
        <v>21</v>
      </c>
      <c r="D13" s="6">
        <f t="shared" si="1"/>
        <v>40189</v>
      </c>
      <c r="E13" s="2" t="s">
        <v>9</v>
      </c>
      <c r="F13" s="30">
        <v>79.499434491000002</v>
      </c>
      <c r="G13" s="6">
        <f t="shared" si="2"/>
        <v>40554</v>
      </c>
      <c r="H13" s="2" t="s">
        <v>6</v>
      </c>
      <c r="I13" s="30">
        <v>75.581197714999988</v>
      </c>
      <c r="J13" s="6">
        <f t="shared" si="3"/>
        <v>40554</v>
      </c>
      <c r="K13" s="2" t="s">
        <v>7</v>
      </c>
      <c r="L13" s="30"/>
      <c r="M13" s="36"/>
      <c r="N13" s="36"/>
      <c r="O13" s="47"/>
      <c r="P13" s="47"/>
    </row>
    <row r="14" spans="1:18" x14ac:dyDescent="0.25">
      <c r="A14" s="9">
        <f t="shared" si="0"/>
        <v>39825</v>
      </c>
      <c r="B14" s="2" t="s">
        <v>9</v>
      </c>
      <c r="C14" s="30">
        <v>79.212999999999994</v>
      </c>
      <c r="D14" s="6">
        <f t="shared" si="1"/>
        <v>40190</v>
      </c>
      <c r="E14" s="2" t="s">
        <v>6</v>
      </c>
      <c r="F14" s="30">
        <v>123.36511721800005</v>
      </c>
      <c r="G14" s="6">
        <f t="shared" si="2"/>
        <v>40555</v>
      </c>
      <c r="H14" s="2" t="s">
        <v>7</v>
      </c>
      <c r="I14" s="30">
        <v>108.623440324</v>
      </c>
      <c r="J14" s="6">
        <f t="shared" si="3"/>
        <v>40555</v>
      </c>
      <c r="K14" s="2" t="s">
        <v>3</v>
      </c>
      <c r="L14" s="30"/>
      <c r="M14" s="36"/>
      <c r="N14" s="36"/>
      <c r="O14" s="47"/>
    </row>
    <row r="15" spans="1:18" x14ac:dyDescent="0.25">
      <c r="A15" s="9">
        <f t="shared" si="0"/>
        <v>39826</v>
      </c>
      <c r="B15" s="2" t="s">
        <v>6</v>
      </c>
      <c r="C15" s="30">
        <v>120.702</v>
      </c>
      <c r="D15" s="6">
        <f t="shared" si="1"/>
        <v>40191</v>
      </c>
      <c r="E15" s="2" t="s">
        <v>7</v>
      </c>
      <c r="F15" s="30">
        <v>99.725084511000006</v>
      </c>
      <c r="G15" s="6">
        <f t="shared" si="2"/>
        <v>40556</v>
      </c>
      <c r="H15" s="2" t="s">
        <v>3</v>
      </c>
      <c r="I15" s="30">
        <v>96.309566469000018</v>
      </c>
      <c r="J15" s="6">
        <f t="shared" si="3"/>
        <v>40556</v>
      </c>
      <c r="K15" s="2" t="s">
        <v>8</v>
      </c>
      <c r="L15" s="30"/>
      <c r="M15" s="36"/>
      <c r="N15" s="36"/>
      <c r="O15" s="47"/>
    </row>
    <row r="16" spans="1:18" x14ac:dyDescent="0.25">
      <c r="A16" s="9">
        <f t="shared" si="0"/>
        <v>39827</v>
      </c>
      <c r="B16" s="2" t="s">
        <v>7</v>
      </c>
      <c r="C16" s="30">
        <v>181.84</v>
      </c>
      <c r="D16" s="6">
        <f t="shared" si="1"/>
        <v>40192</v>
      </c>
      <c r="E16" s="2" t="s">
        <v>3</v>
      </c>
      <c r="F16" s="30">
        <v>129.609557491</v>
      </c>
      <c r="G16" s="6">
        <f t="shared" si="2"/>
        <v>40557</v>
      </c>
      <c r="H16" s="2" t="s">
        <v>8</v>
      </c>
      <c r="I16" s="30">
        <v>60.634762734000006</v>
      </c>
      <c r="J16" s="7">
        <f t="shared" si="3"/>
        <v>40557</v>
      </c>
      <c r="K16" s="4" t="s">
        <v>4</v>
      </c>
      <c r="L16" s="30" t="s">
        <v>21</v>
      </c>
      <c r="M16" s="36"/>
      <c r="N16" s="37"/>
      <c r="O16" s="47"/>
      <c r="Q16" s="47"/>
    </row>
    <row r="17" spans="1:17" x14ac:dyDescent="0.25">
      <c r="A17" s="9">
        <f t="shared" si="0"/>
        <v>39828</v>
      </c>
      <c r="B17" s="2" t="s">
        <v>3</v>
      </c>
      <c r="C17" s="30">
        <v>130.398</v>
      </c>
      <c r="D17" s="6">
        <f t="shared" si="1"/>
        <v>40193</v>
      </c>
      <c r="E17" s="2" t="s">
        <v>8</v>
      </c>
      <c r="F17" s="30">
        <v>120.116678986</v>
      </c>
      <c r="G17" s="7">
        <f t="shared" si="2"/>
        <v>40558</v>
      </c>
      <c r="H17" s="4" t="s">
        <v>4</v>
      </c>
      <c r="I17" s="30" t="s">
        <v>21</v>
      </c>
      <c r="J17" s="7">
        <f t="shared" si="3"/>
        <v>40558</v>
      </c>
      <c r="K17" s="4" t="s">
        <v>5</v>
      </c>
      <c r="L17" s="30" t="s">
        <v>21</v>
      </c>
      <c r="M17" s="36"/>
      <c r="N17" s="37"/>
      <c r="O17" s="47"/>
      <c r="Q17" s="47"/>
    </row>
    <row r="18" spans="1:17" x14ac:dyDescent="0.25">
      <c r="A18" s="9">
        <f t="shared" si="0"/>
        <v>39829</v>
      </c>
      <c r="B18" s="2" t="s">
        <v>8</v>
      </c>
      <c r="C18" s="30">
        <v>92.631</v>
      </c>
      <c r="D18" s="7">
        <f t="shared" si="1"/>
        <v>40194</v>
      </c>
      <c r="E18" s="4" t="s">
        <v>4</v>
      </c>
      <c r="F18" s="30" t="s">
        <v>21</v>
      </c>
      <c r="G18" s="7">
        <f t="shared" si="2"/>
        <v>40559</v>
      </c>
      <c r="H18" s="4" t="s">
        <v>5</v>
      </c>
      <c r="I18" s="30" t="s">
        <v>21</v>
      </c>
      <c r="J18" s="6">
        <f t="shared" si="3"/>
        <v>40559</v>
      </c>
      <c r="K18" s="2" t="s">
        <v>9</v>
      </c>
      <c r="L18" s="30"/>
      <c r="M18" s="36"/>
      <c r="N18" s="36"/>
      <c r="O18" s="47"/>
    </row>
    <row r="19" spans="1:17" x14ac:dyDescent="0.25">
      <c r="A19" s="17">
        <f t="shared" si="0"/>
        <v>39830</v>
      </c>
      <c r="B19" s="4" t="s">
        <v>4</v>
      </c>
      <c r="C19" s="30" t="s">
        <v>21</v>
      </c>
      <c r="D19" s="7">
        <f t="shared" si="1"/>
        <v>40195</v>
      </c>
      <c r="E19" s="4" t="s">
        <v>5</v>
      </c>
      <c r="F19" s="30" t="s">
        <v>21</v>
      </c>
      <c r="G19" s="6">
        <f t="shared" si="2"/>
        <v>40560</v>
      </c>
      <c r="H19" s="2" t="s">
        <v>9</v>
      </c>
      <c r="I19" s="30">
        <v>77.45010908399999</v>
      </c>
      <c r="J19" s="6">
        <f t="shared" si="3"/>
        <v>40560</v>
      </c>
      <c r="K19" s="2" t="s">
        <v>6</v>
      </c>
      <c r="L19" s="30"/>
      <c r="M19" s="36"/>
      <c r="N19" s="36"/>
      <c r="O19" s="47"/>
      <c r="P19" s="47"/>
      <c r="Q19" s="47"/>
    </row>
    <row r="20" spans="1:17" x14ac:dyDescent="0.25">
      <c r="A20" s="17">
        <f t="shared" si="0"/>
        <v>39831</v>
      </c>
      <c r="B20" s="4" t="s">
        <v>5</v>
      </c>
      <c r="C20" s="30" t="s">
        <v>21</v>
      </c>
      <c r="D20" s="6">
        <f t="shared" si="1"/>
        <v>40196</v>
      </c>
      <c r="E20" s="2" t="s">
        <v>9</v>
      </c>
      <c r="F20" s="30">
        <v>81.484189001000004</v>
      </c>
      <c r="G20" s="6">
        <f t="shared" si="2"/>
        <v>40561</v>
      </c>
      <c r="H20" s="2" t="s">
        <v>6</v>
      </c>
      <c r="I20" s="30">
        <v>109.36342461900001</v>
      </c>
      <c r="J20" s="6">
        <f t="shared" si="3"/>
        <v>40561</v>
      </c>
      <c r="K20" s="2" t="s">
        <v>7</v>
      </c>
      <c r="L20" s="30"/>
      <c r="M20" s="36"/>
      <c r="N20" s="36"/>
      <c r="O20" s="47"/>
    </row>
    <row r="21" spans="1:17" x14ac:dyDescent="0.25">
      <c r="A21" s="9">
        <f t="shared" si="0"/>
        <v>39832</v>
      </c>
      <c r="B21" s="2" t="s">
        <v>9</v>
      </c>
      <c r="C21" s="30">
        <v>84.597999999999999</v>
      </c>
      <c r="D21" s="6">
        <f t="shared" si="1"/>
        <v>40197</v>
      </c>
      <c r="E21" s="2" t="s">
        <v>6</v>
      </c>
      <c r="F21" s="30">
        <v>97.517908036000009</v>
      </c>
      <c r="G21" s="6">
        <f t="shared" si="2"/>
        <v>40562</v>
      </c>
      <c r="H21" s="2" t="s">
        <v>7</v>
      </c>
      <c r="I21" s="30">
        <v>119.123780424</v>
      </c>
      <c r="J21" s="6">
        <f t="shared" si="3"/>
        <v>40562</v>
      </c>
      <c r="K21" s="2" t="s">
        <v>3</v>
      </c>
      <c r="L21" s="30"/>
      <c r="M21" s="36"/>
      <c r="N21" s="36"/>
      <c r="O21" s="47"/>
    </row>
    <row r="22" spans="1:17" x14ac:dyDescent="0.25">
      <c r="A22" s="9">
        <f t="shared" si="0"/>
        <v>39833</v>
      </c>
      <c r="B22" s="2" t="s">
        <v>6</v>
      </c>
      <c r="C22" s="30">
        <v>144.85499999999999</v>
      </c>
      <c r="D22" s="6">
        <f t="shared" si="1"/>
        <v>40198</v>
      </c>
      <c r="E22" s="2" t="s">
        <v>7</v>
      </c>
      <c r="F22" s="30">
        <v>120.55072906999999</v>
      </c>
      <c r="G22" s="6">
        <f t="shared" si="2"/>
        <v>40563</v>
      </c>
      <c r="H22" s="2" t="s">
        <v>3</v>
      </c>
      <c r="I22" s="30">
        <v>119.065650424</v>
      </c>
      <c r="J22" s="6">
        <f t="shared" si="3"/>
        <v>40563</v>
      </c>
      <c r="K22" s="2" t="s">
        <v>8</v>
      </c>
      <c r="L22" s="30"/>
      <c r="M22" s="36"/>
      <c r="N22" s="36"/>
      <c r="O22" s="47"/>
      <c r="P22" s="45"/>
    </row>
    <row r="23" spans="1:17" x14ac:dyDescent="0.25">
      <c r="A23" s="9">
        <f t="shared" si="0"/>
        <v>39834</v>
      </c>
      <c r="B23" s="2" t="s">
        <v>7</v>
      </c>
      <c r="C23" s="30">
        <v>119.69499999999999</v>
      </c>
      <c r="D23" s="6">
        <f t="shared" si="1"/>
        <v>40199</v>
      </c>
      <c r="E23" s="2" t="s">
        <v>3</v>
      </c>
      <c r="F23" s="30">
        <v>94.573012989000006</v>
      </c>
      <c r="G23" s="6">
        <f t="shared" si="2"/>
        <v>40564</v>
      </c>
      <c r="H23" s="2" t="s">
        <v>8</v>
      </c>
      <c r="I23" s="30">
        <v>127.83025437100002</v>
      </c>
      <c r="J23" s="7">
        <f t="shared" si="3"/>
        <v>40564</v>
      </c>
      <c r="K23" s="4" t="s">
        <v>4</v>
      </c>
      <c r="L23" s="30" t="s">
        <v>21</v>
      </c>
      <c r="M23" s="36"/>
      <c r="N23" s="37"/>
      <c r="O23" s="47"/>
    </row>
    <row r="24" spans="1:17" x14ac:dyDescent="0.25">
      <c r="A24" s="9">
        <f t="shared" si="0"/>
        <v>39835</v>
      </c>
      <c r="B24" s="2" t="s">
        <v>3</v>
      </c>
      <c r="C24" s="30">
        <v>124.306</v>
      </c>
      <c r="D24" s="6">
        <f t="shared" si="1"/>
        <v>40200</v>
      </c>
      <c r="E24" s="2" t="s">
        <v>8</v>
      </c>
      <c r="F24" s="30">
        <v>120.828470896</v>
      </c>
      <c r="G24" s="7">
        <f t="shared" si="2"/>
        <v>40565</v>
      </c>
      <c r="H24" s="4" t="s">
        <v>4</v>
      </c>
      <c r="I24" s="30" t="s">
        <v>21</v>
      </c>
      <c r="J24" s="7">
        <f t="shared" si="3"/>
        <v>40565</v>
      </c>
      <c r="K24" s="4" t="s">
        <v>5</v>
      </c>
      <c r="L24" s="30" t="s">
        <v>21</v>
      </c>
      <c r="M24" s="36"/>
      <c r="N24" s="37"/>
      <c r="O24" s="47"/>
    </row>
    <row r="25" spans="1:17" x14ac:dyDescent="0.25">
      <c r="A25" s="9">
        <f t="shared" si="0"/>
        <v>39836</v>
      </c>
      <c r="B25" s="2" t="s">
        <v>8</v>
      </c>
      <c r="C25" s="30">
        <v>119.49</v>
      </c>
      <c r="D25" s="7">
        <f t="shared" si="1"/>
        <v>40201</v>
      </c>
      <c r="E25" s="4" t="s">
        <v>4</v>
      </c>
      <c r="F25" s="30" t="s">
        <v>21</v>
      </c>
      <c r="G25" s="7">
        <f t="shared" si="2"/>
        <v>40566</v>
      </c>
      <c r="H25" s="4" t="s">
        <v>5</v>
      </c>
      <c r="I25" s="30" t="s">
        <v>21</v>
      </c>
      <c r="J25" s="6">
        <f t="shared" si="3"/>
        <v>40566</v>
      </c>
      <c r="K25" s="2" t="s">
        <v>9</v>
      </c>
      <c r="L25" s="30"/>
      <c r="M25" s="36"/>
      <c r="N25" s="36"/>
      <c r="O25" s="47"/>
    </row>
    <row r="26" spans="1:17" x14ac:dyDescent="0.25">
      <c r="A26" s="17">
        <f t="shared" si="0"/>
        <v>39837</v>
      </c>
      <c r="B26" s="4" t="s">
        <v>4</v>
      </c>
      <c r="C26" s="30" t="s">
        <v>21</v>
      </c>
      <c r="D26" s="7">
        <f t="shared" si="1"/>
        <v>40202</v>
      </c>
      <c r="E26" s="4" t="s">
        <v>5</v>
      </c>
      <c r="F26" s="30" t="s">
        <v>21</v>
      </c>
      <c r="G26" s="10">
        <f t="shared" si="2"/>
        <v>40567</v>
      </c>
      <c r="H26" s="2" t="s">
        <v>9</v>
      </c>
      <c r="I26" s="30">
        <v>102.27608656999998</v>
      </c>
      <c r="J26" s="6">
        <f t="shared" si="3"/>
        <v>40567</v>
      </c>
      <c r="K26" s="2" t="s">
        <v>6</v>
      </c>
      <c r="L26" s="30"/>
      <c r="M26" s="36"/>
      <c r="N26" s="36"/>
      <c r="O26" s="47"/>
    </row>
    <row r="27" spans="1:17" x14ac:dyDescent="0.25">
      <c r="A27" s="17">
        <f t="shared" si="0"/>
        <v>39838</v>
      </c>
      <c r="B27" s="4" t="s">
        <v>5</v>
      </c>
      <c r="C27" s="30" t="s">
        <v>21</v>
      </c>
      <c r="D27" s="6">
        <f t="shared" si="1"/>
        <v>40203</v>
      </c>
      <c r="E27" s="2" t="s">
        <v>9</v>
      </c>
      <c r="F27" s="30">
        <v>66.018689019999982</v>
      </c>
      <c r="G27" s="6">
        <f t="shared" si="2"/>
        <v>40568</v>
      </c>
      <c r="H27" s="2" t="s">
        <v>6</v>
      </c>
      <c r="I27" s="30">
        <v>110.99910617200001</v>
      </c>
      <c r="J27" s="6">
        <f t="shared" si="3"/>
        <v>40568</v>
      </c>
      <c r="K27" s="2" t="s">
        <v>7</v>
      </c>
      <c r="L27" s="30"/>
      <c r="M27" s="36"/>
      <c r="N27" s="36"/>
      <c r="O27" s="47"/>
    </row>
    <row r="28" spans="1:17" x14ac:dyDescent="0.25">
      <c r="A28" s="9">
        <f t="shared" si="0"/>
        <v>39839</v>
      </c>
      <c r="B28" s="2" t="s">
        <v>9</v>
      </c>
      <c r="C28" s="30">
        <v>50.93</v>
      </c>
      <c r="D28" s="6">
        <f t="shared" si="1"/>
        <v>40204</v>
      </c>
      <c r="E28" s="2" t="s">
        <v>6</v>
      </c>
      <c r="F28" s="30">
        <v>151.27923039100003</v>
      </c>
      <c r="G28" s="6">
        <f t="shared" si="2"/>
        <v>40569</v>
      </c>
      <c r="H28" s="2" t="s">
        <v>7</v>
      </c>
      <c r="I28" s="30">
        <v>142.32107841800001</v>
      </c>
      <c r="J28" s="6">
        <f t="shared" si="3"/>
        <v>40569</v>
      </c>
      <c r="K28" s="2" t="s">
        <v>3</v>
      </c>
      <c r="L28" s="30"/>
      <c r="M28" s="36"/>
      <c r="N28" s="36"/>
      <c r="O28" s="47"/>
    </row>
    <row r="29" spans="1:17" x14ac:dyDescent="0.25">
      <c r="A29" s="9">
        <f t="shared" si="0"/>
        <v>39840</v>
      </c>
      <c r="B29" s="2" t="s">
        <v>6</v>
      </c>
      <c r="C29" s="30">
        <v>293.59100000000001</v>
      </c>
      <c r="D29" s="6">
        <f t="shared" si="1"/>
        <v>40205</v>
      </c>
      <c r="E29" s="2" t="s">
        <v>7</v>
      </c>
      <c r="F29" s="30">
        <v>103.024398604</v>
      </c>
      <c r="G29" s="6">
        <f t="shared" si="2"/>
        <v>40570</v>
      </c>
      <c r="H29" s="2" t="s">
        <v>3</v>
      </c>
      <c r="I29" s="30">
        <v>134.37243424400003</v>
      </c>
      <c r="J29" s="6">
        <f t="shared" si="3"/>
        <v>40570</v>
      </c>
      <c r="K29" s="2" t="s">
        <v>8</v>
      </c>
      <c r="L29" s="30"/>
      <c r="M29" s="36"/>
      <c r="N29" s="36"/>
      <c r="O29" s="47"/>
    </row>
    <row r="30" spans="1:17" x14ac:dyDescent="0.25">
      <c r="A30" s="9">
        <f t="shared" si="0"/>
        <v>39841</v>
      </c>
      <c r="B30" s="2" t="s">
        <v>7</v>
      </c>
      <c r="C30" s="30">
        <v>207.40600000000001</v>
      </c>
      <c r="D30" s="6">
        <f t="shared" si="1"/>
        <v>40206</v>
      </c>
      <c r="E30" s="2" t="s">
        <v>3</v>
      </c>
      <c r="F30" s="30">
        <v>114.5651909</v>
      </c>
      <c r="G30" s="6">
        <f t="shared" si="2"/>
        <v>40571</v>
      </c>
      <c r="H30" s="2" t="s">
        <v>8</v>
      </c>
      <c r="I30" s="30">
        <v>145.192740396</v>
      </c>
      <c r="J30" s="7">
        <f t="shared" si="3"/>
        <v>40571</v>
      </c>
      <c r="K30" s="4" t="s">
        <v>4</v>
      </c>
      <c r="L30" s="30" t="s">
        <v>21</v>
      </c>
      <c r="M30" s="36"/>
      <c r="N30" s="37"/>
      <c r="O30" s="47"/>
    </row>
    <row r="31" spans="1:17" x14ac:dyDescent="0.25">
      <c r="A31" s="9">
        <f t="shared" si="0"/>
        <v>39842</v>
      </c>
      <c r="B31" s="2" t="s">
        <v>3</v>
      </c>
      <c r="C31" s="30">
        <v>198.74600000000001</v>
      </c>
      <c r="D31" s="6">
        <f t="shared" si="1"/>
        <v>40207</v>
      </c>
      <c r="E31" s="2" t="s">
        <v>8</v>
      </c>
      <c r="F31" s="30">
        <v>111.66682817</v>
      </c>
      <c r="G31" s="7">
        <f t="shared" si="2"/>
        <v>40572</v>
      </c>
      <c r="H31" s="4" t="s">
        <v>4</v>
      </c>
      <c r="I31" s="30" t="s">
        <v>21</v>
      </c>
      <c r="J31" s="7">
        <f t="shared" si="3"/>
        <v>40572</v>
      </c>
      <c r="K31" s="4" t="s">
        <v>5</v>
      </c>
      <c r="L31" s="30" t="s">
        <v>21</v>
      </c>
      <c r="M31" s="36"/>
      <c r="N31" s="37"/>
      <c r="O31" s="47"/>
    </row>
    <row r="32" spans="1:17" x14ac:dyDescent="0.25">
      <c r="A32" s="9">
        <f t="shared" si="0"/>
        <v>39843</v>
      </c>
      <c r="B32" s="2" t="s">
        <v>8</v>
      </c>
      <c r="C32" s="30">
        <v>187.45099999999999</v>
      </c>
      <c r="D32" s="7">
        <f t="shared" si="1"/>
        <v>40208</v>
      </c>
      <c r="E32" s="4" t="s">
        <v>4</v>
      </c>
      <c r="F32" s="30" t="s">
        <v>21</v>
      </c>
      <c r="G32" s="7">
        <f t="shared" si="2"/>
        <v>40573</v>
      </c>
      <c r="H32" s="4" t="s">
        <v>5</v>
      </c>
      <c r="I32" s="30" t="s">
        <v>21</v>
      </c>
      <c r="J32" s="6">
        <f t="shared" si="3"/>
        <v>40573</v>
      </c>
      <c r="K32" s="2" t="s">
        <v>9</v>
      </c>
      <c r="L32" s="30"/>
      <c r="M32" s="36"/>
      <c r="N32" s="36"/>
      <c r="O32" s="47"/>
    </row>
    <row r="33" spans="1:17" x14ac:dyDescent="0.25">
      <c r="A33" s="18">
        <f t="shared" si="0"/>
        <v>39844</v>
      </c>
      <c r="B33" s="5" t="s">
        <v>4</v>
      </c>
      <c r="C33" s="31" t="s">
        <v>21</v>
      </c>
      <c r="D33" s="8">
        <f t="shared" si="1"/>
        <v>40209</v>
      </c>
      <c r="E33" s="5" t="s">
        <v>5</v>
      </c>
      <c r="F33" s="31" t="s">
        <v>21</v>
      </c>
      <c r="G33" s="22">
        <f t="shared" si="2"/>
        <v>40574</v>
      </c>
      <c r="H33" s="3" t="s">
        <v>9</v>
      </c>
      <c r="I33" s="31">
        <v>98.207855797000008</v>
      </c>
      <c r="J33" s="22">
        <f t="shared" si="3"/>
        <v>40574</v>
      </c>
      <c r="K33" s="3" t="s">
        <v>6</v>
      </c>
      <c r="L33" s="30"/>
      <c r="M33" s="36"/>
      <c r="N33" s="36"/>
      <c r="O33" s="47"/>
    </row>
    <row r="34" spans="1:17" x14ac:dyDescent="0.25">
      <c r="A34" s="13" t="s">
        <v>10</v>
      </c>
      <c r="B34" s="14"/>
      <c r="C34" s="15">
        <f>2858457.38/1000</f>
        <v>2858.4573799999998</v>
      </c>
      <c r="D34" s="23"/>
      <c r="E34" s="14"/>
      <c r="F34" s="16">
        <f>2230647.09/1000</f>
        <v>2230.6470899999999</v>
      </c>
      <c r="G34" s="23"/>
      <c r="H34" s="14"/>
      <c r="I34" s="15">
        <f>2109387.27/1000</f>
        <v>2109.3872700000002</v>
      </c>
      <c r="J34" s="23"/>
      <c r="K34" s="14"/>
      <c r="L34" s="32"/>
      <c r="M34" s="41"/>
      <c r="N34" s="42"/>
      <c r="O34" t="s">
        <v>22</v>
      </c>
      <c r="P34">
        <v>39819</v>
      </c>
    </row>
    <row r="35" spans="1:17" x14ac:dyDescent="0.25">
      <c r="A35" s="24"/>
      <c r="B35" s="25"/>
      <c r="C35" s="26"/>
      <c r="D35" s="25"/>
      <c r="E35" s="25"/>
      <c r="F35" s="28"/>
      <c r="G35" s="25"/>
      <c r="H35" s="25"/>
      <c r="I35" s="26"/>
      <c r="J35" s="25"/>
      <c r="K35" s="25"/>
      <c r="L35" s="33"/>
      <c r="M35" s="33"/>
      <c r="N35" s="33"/>
    </row>
    <row r="36" spans="1:17" x14ac:dyDescent="0.25">
      <c r="A36" s="39" t="s">
        <v>13</v>
      </c>
      <c r="B36" s="25"/>
      <c r="C36" s="38">
        <v>21</v>
      </c>
      <c r="D36" s="39"/>
      <c r="E36" s="39"/>
      <c r="F36" s="40">
        <v>20</v>
      </c>
      <c r="G36" s="39"/>
      <c r="H36" s="39"/>
      <c r="I36" s="38">
        <v>21</v>
      </c>
      <c r="J36" s="39"/>
      <c r="K36" s="39"/>
      <c r="L36" s="33">
        <v>22</v>
      </c>
      <c r="M36" s="33">
        <v>22</v>
      </c>
      <c r="N36" s="33">
        <v>22</v>
      </c>
    </row>
    <row r="37" spans="1:17" x14ac:dyDescent="0.25">
      <c r="A37" s="24" t="s">
        <v>15</v>
      </c>
      <c r="B37" s="25"/>
      <c r="C37" s="51">
        <f>SUM(C3:C11)</f>
        <v>722.60900000000004</v>
      </c>
      <c r="D37" s="39"/>
      <c r="E37" s="39"/>
      <c r="F37" s="51">
        <f>SUM(F3:F13)</f>
        <v>705.98570278199998</v>
      </c>
      <c r="G37" s="39"/>
      <c r="H37" s="39"/>
      <c r="I37" s="51">
        <v>559</v>
      </c>
      <c r="J37" s="39"/>
      <c r="K37" s="39"/>
      <c r="L37" s="26">
        <f>+SUM($L$3:INDEX($L$3:$L$33,MATCH($P$34,$A$3:$A$33,0)))</f>
        <v>418.60156999999998</v>
      </c>
      <c r="M37" s="51">
        <f>SUM(M3:M12)</f>
        <v>0</v>
      </c>
      <c r="N37" s="51">
        <f>SUM(N3:N12)</f>
        <v>0</v>
      </c>
      <c r="P37" s="24" t="s">
        <v>18</v>
      </c>
    </row>
    <row r="38" spans="1:17" x14ac:dyDescent="0.25">
      <c r="A38" s="39" t="s">
        <v>16</v>
      </c>
      <c r="B38" s="25"/>
      <c r="C38" s="26"/>
      <c r="D38" s="25"/>
      <c r="E38" s="25"/>
      <c r="F38" s="46"/>
      <c r="G38" s="25"/>
      <c r="H38" s="25"/>
      <c r="I38" s="46"/>
      <c r="J38" s="25"/>
      <c r="K38" s="25"/>
      <c r="L38" s="46"/>
      <c r="M38" s="27"/>
      <c r="N38" s="27"/>
      <c r="P38" t="s">
        <v>20</v>
      </c>
      <c r="Q38" s="47">
        <f>SUM(L6:L13)</f>
        <v>413.24671999999993</v>
      </c>
    </row>
    <row r="39" spans="1:17" x14ac:dyDescent="0.25">
      <c r="A39" s="39" t="s">
        <v>17</v>
      </c>
      <c r="B39" s="25"/>
      <c r="C39" s="26"/>
      <c r="D39" s="25"/>
      <c r="E39" s="25"/>
      <c r="F39" s="46"/>
      <c r="G39" s="25"/>
      <c r="H39" s="25"/>
      <c r="I39" s="46"/>
      <c r="J39" s="25"/>
      <c r="K39" s="25"/>
      <c r="L39" s="46"/>
      <c r="M39" s="27"/>
      <c r="N39" s="27"/>
      <c r="P39" t="s">
        <v>19</v>
      </c>
      <c r="Q39" s="47">
        <f>L37-Q38</f>
        <v>5.3548500000000558</v>
      </c>
    </row>
    <row r="40" spans="1:17" x14ac:dyDescent="0.25">
      <c r="A40" s="39"/>
      <c r="B40" s="25"/>
      <c r="C40" s="26"/>
      <c r="D40" s="25"/>
      <c r="E40" s="25"/>
      <c r="F40" s="46"/>
      <c r="G40" s="25"/>
      <c r="H40" s="25"/>
      <c r="I40" s="46"/>
      <c r="J40" s="25"/>
      <c r="K40" s="25"/>
      <c r="L40" s="46"/>
      <c r="M40" s="27"/>
      <c r="N40" s="27"/>
    </row>
    <row r="41" spans="1:17" x14ac:dyDescent="0.25">
      <c r="A41" t="s">
        <v>1</v>
      </c>
    </row>
    <row r="42" spans="1:17" x14ac:dyDescent="0.25">
      <c r="A42" t="s">
        <v>2</v>
      </c>
      <c r="B42" s="12"/>
      <c r="C42" s="12"/>
    </row>
    <row r="43" spans="1:17" x14ac:dyDescent="0.25">
      <c r="A43" t="s">
        <v>0</v>
      </c>
      <c r="B43" s="1"/>
      <c r="C43" s="1"/>
    </row>
  </sheetData>
  <mergeCells count="5">
    <mergeCell ref="D2:F2"/>
    <mergeCell ref="A2:C2"/>
    <mergeCell ref="G2:I2"/>
    <mergeCell ref="J2:L2"/>
    <mergeCell ref="A1:C1"/>
  </mergeCells>
  <dataValidations count="1">
    <dataValidation type="list" allowBlank="1" showInputMessage="1" showErrorMessage="1" sqref="P34">
      <formula1>$A$3:$A$33</formula1>
    </dataValidation>
  </dataValidations>
  <pageMargins left="0.7" right="0.7" top="0.75" bottom="0.75" header="0.3" footer="0.3"/>
  <pageSetup orientation="portrait" r:id="rId1"/>
  <headerFooter>
    <oddFooter>&amp;CClassified -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The Coca-Cola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Coca-Cola User</dc:creator>
  <cp:lastModifiedBy>Coca-Cola User</cp:lastModifiedBy>
  <dcterms:created xsi:type="dcterms:W3CDTF">2011-12-13T18:00:37Z</dcterms:created>
  <dcterms:modified xsi:type="dcterms:W3CDTF">2012-01-13T11:52:00Z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31a1eff2-ac17-40f9-8695-164fc18430cd</vt:lpwstr>
  </property>
  <property fmtid="{D5CDD505-2E9C-101B-9397-08002B2CF9AE}" pid="3" name="MODFILEGUID">
    <vt:lpwstr>328ee225-7d03-443c-b207-b9f679627707</vt:lpwstr>
  </property>
  <property fmtid="{D5CDD505-2E9C-101B-9397-08002B2CF9AE}" pid="4" name="FILEOWNER">
    <vt:lpwstr>a69622</vt:lpwstr>
  </property>
  <property fmtid="{D5CDD505-2E9C-101B-9397-08002B2CF9AE}" pid="5" name="MODFILEOWNER">
    <vt:lpwstr>G26468</vt:lpwstr>
  </property>
  <property fmtid="{D5CDD505-2E9C-101B-9397-08002B2CF9AE}" pid="6" name="IPPCLASS">
    <vt:i4>1</vt:i4>
  </property>
  <property fmtid="{D5CDD505-2E9C-101B-9397-08002B2CF9AE}" pid="7" name="MODIPPCLASS">
    <vt:i4>1</vt:i4>
  </property>
  <property fmtid="{D5CDD505-2E9C-101B-9397-08002B2CF9AE}" pid="8" name="MACHINEID">
    <vt:lpwstr>A69622-2020</vt:lpwstr>
  </property>
  <property fmtid="{D5CDD505-2E9C-101B-9397-08002B2CF9AE}" pid="9" name="MODMACHINEID">
    <vt:lpwstr>A59109-3525</vt:lpwstr>
  </property>
  <property fmtid="{D5CDD505-2E9C-101B-9397-08002B2CF9AE}" pid="10" name="CURRENTCLASS">
    <vt:lpwstr>Classified - Internal use</vt:lpwstr>
  </property>
</Properties>
</file>