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20" yWindow="225" windowWidth="17820" windowHeight="711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Sheet1!$A$3:$Y$75</definedName>
  </definedNames>
  <calcPr calcId="125725"/>
</workbook>
</file>

<file path=xl/calcChain.xml><?xml version="1.0" encoding="utf-8"?>
<calcChain xmlns="http://schemas.openxmlformats.org/spreadsheetml/2006/main">
  <c r="U4" i="2"/>
  <c r="T4"/>
  <c r="S4"/>
  <c r="R4"/>
  <c r="Q4"/>
  <c r="P4"/>
  <c r="O4"/>
  <c r="N4"/>
  <c r="M4"/>
  <c r="L4"/>
  <c r="K4"/>
  <c r="J4"/>
  <c r="I4"/>
  <c r="H4"/>
  <c r="G4"/>
  <c r="F4"/>
  <c r="U3"/>
  <c r="T3"/>
  <c r="S3"/>
  <c r="R3"/>
  <c r="Q3"/>
  <c r="P3"/>
  <c r="O3"/>
  <c r="N3"/>
  <c r="M3"/>
  <c r="L3"/>
  <c r="K3"/>
  <c r="J3"/>
  <c r="I3"/>
  <c r="H3"/>
  <c r="G3"/>
  <c r="F3"/>
  <c r="U2"/>
  <c r="U5" s="1"/>
  <c r="T2"/>
  <c r="T5" s="1"/>
  <c r="S2"/>
  <c r="S5" s="1"/>
  <c r="R2"/>
  <c r="R5" s="1"/>
  <c r="Q2"/>
  <c r="Q5" s="1"/>
  <c r="P2"/>
  <c r="P5" s="1"/>
  <c r="O2"/>
  <c r="O5" s="1"/>
  <c r="N2"/>
  <c r="N5" s="1"/>
  <c r="M2"/>
  <c r="M5" s="1"/>
  <c r="L2"/>
  <c r="L5" s="1"/>
  <c r="K2"/>
  <c r="K5" s="1"/>
  <c r="J2"/>
  <c r="J5" s="1"/>
  <c r="I2"/>
  <c r="I5" s="1"/>
  <c r="H2"/>
  <c r="H5" s="1"/>
  <c r="G2"/>
  <c r="G5" s="1"/>
  <c r="F2"/>
  <c r="F5" s="1"/>
  <c r="E4"/>
  <c r="E3"/>
  <c r="E2"/>
  <c r="E5" s="1"/>
  <c r="D4"/>
  <c r="D3"/>
  <c r="D2"/>
  <c r="D5" s="1"/>
  <c r="C4"/>
  <c r="C3"/>
  <c r="C2"/>
  <c r="C5" s="1"/>
  <c r="B4"/>
  <c r="B3"/>
  <c r="B2"/>
  <c r="B5" s="1"/>
  <c r="Y75" i="1"/>
  <c r="X75"/>
  <c r="W75"/>
  <c r="V75"/>
  <c r="U75"/>
  <c r="T75"/>
  <c r="Y74"/>
  <c r="X74"/>
  <c r="W74"/>
  <c r="V74"/>
  <c r="U74"/>
  <c r="T74"/>
  <c r="Y73"/>
  <c r="X73"/>
  <c r="W73"/>
  <c r="V73"/>
  <c r="U73"/>
  <c r="T73"/>
  <c r="Y72"/>
  <c r="X72"/>
  <c r="W72"/>
  <c r="V72"/>
  <c r="U72"/>
  <c r="T72"/>
  <c r="B72"/>
  <c r="B73" s="1"/>
  <c r="B74" s="1"/>
  <c r="B75" s="1"/>
  <c r="Y71"/>
  <c r="X71"/>
  <c r="W71"/>
  <c r="V71"/>
  <c r="U71"/>
  <c r="T71"/>
  <c r="Y69"/>
  <c r="X69"/>
  <c r="W69"/>
  <c r="V69"/>
  <c r="U69"/>
  <c r="T69"/>
  <c r="Y68"/>
  <c r="X68"/>
  <c r="W68"/>
  <c r="V68"/>
  <c r="U68"/>
  <c r="T68"/>
  <c r="Y67"/>
  <c r="X67"/>
  <c r="W67"/>
  <c r="V67"/>
  <c r="U67"/>
  <c r="T67"/>
  <c r="Y66"/>
  <c r="X66"/>
  <c r="W66"/>
  <c r="V66"/>
  <c r="U66"/>
  <c r="T66"/>
  <c r="Y65"/>
  <c r="X65"/>
  <c r="W65"/>
  <c r="V65"/>
  <c r="U65"/>
  <c r="T65"/>
  <c r="Y64"/>
  <c r="X64"/>
  <c r="W64"/>
  <c r="V64"/>
  <c r="U64"/>
  <c r="T64"/>
  <c r="Y63"/>
  <c r="X63"/>
  <c r="W63"/>
  <c r="V63"/>
  <c r="U63"/>
  <c r="T63"/>
  <c r="Y62"/>
  <c r="X62"/>
  <c r="W62"/>
  <c r="V62"/>
  <c r="U62"/>
  <c r="T62"/>
  <c r="Y61"/>
  <c r="X61"/>
  <c r="W61"/>
  <c r="V61"/>
  <c r="U61"/>
  <c r="T61"/>
  <c r="Y60"/>
  <c r="X60"/>
  <c r="W60"/>
  <c r="V60"/>
  <c r="U60"/>
  <c r="T60"/>
  <c r="Y59"/>
  <c r="X59"/>
  <c r="W59"/>
  <c r="V59"/>
  <c r="U59"/>
  <c r="T59"/>
  <c r="Y58"/>
  <c r="X58"/>
  <c r="W58"/>
  <c r="V58"/>
  <c r="U58"/>
  <c r="T58"/>
  <c r="Y57"/>
  <c r="X57"/>
  <c r="W57"/>
  <c r="V57"/>
  <c r="U57"/>
  <c r="T57"/>
  <c r="Y56"/>
  <c r="X56"/>
  <c r="W56"/>
  <c r="V56"/>
  <c r="U56"/>
  <c r="T56"/>
  <c r="Y55"/>
  <c r="X55"/>
  <c r="W55"/>
  <c r="V55"/>
  <c r="U55"/>
  <c r="T55"/>
  <c r="Y54"/>
  <c r="X54"/>
  <c r="W54"/>
  <c r="V54"/>
  <c r="U54"/>
  <c r="T54"/>
  <c r="Y53"/>
  <c r="X53"/>
  <c r="W53"/>
  <c r="V53"/>
  <c r="U53"/>
  <c r="T53"/>
  <c r="Y52"/>
  <c r="X52"/>
  <c r="W52"/>
  <c r="V52"/>
  <c r="U52"/>
  <c r="T52"/>
  <c r="Y51"/>
  <c r="X51"/>
  <c r="W51"/>
  <c r="V51"/>
  <c r="U51"/>
  <c r="T51"/>
  <c r="Y50"/>
  <c r="X50"/>
  <c r="W50"/>
  <c r="V50"/>
  <c r="U50"/>
  <c r="T50"/>
  <c r="Y49"/>
  <c r="X49"/>
  <c r="W49"/>
  <c r="V49"/>
  <c r="U49"/>
  <c r="T49"/>
  <c r="Y48"/>
  <c r="X48"/>
  <c r="W48"/>
  <c r="V48"/>
  <c r="U48"/>
  <c r="T48"/>
  <c r="Y47"/>
  <c r="X47"/>
  <c r="W47"/>
  <c r="V47"/>
  <c r="U47"/>
  <c r="T47"/>
  <c r="Y46"/>
  <c r="X46"/>
  <c r="W46"/>
  <c r="V46"/>
  <c r="U46"/>
  <c r="T46"/>
  <c r="Y45"/>
  <c r="X45"/>
  <c r="W45"/>
  <c r="V45"/>
  <c r="U45"/>
  <c r="T45"/>
  <c r="Y44"/>
  <c r="X44"/>
  <c r="W44"/>
  <c r="V44"/>
  <c r="U44"/>
  <c r="T44"/>
  <c r="Y43"/>
  <c r="X43"/>
  <c r="W43"/>
  <c r="V43"/>
  <c r="U43"/>
  <c r="T43"/>
  <c r="Y42"/>
  <c r="X42"/>
  <c r="W42"/>
  <c r="V42"/>
  <c r="U42"/>
  <c r="T42"/>
  <c r="Y41"/>
  <c r="X41"/>
  <c r="W41"/>
  <c r="V41"/>
  <c r="U41"/>
  <c r="T41"/>
  <c r="Y40"/>
  <c r="X40"/>
  <c r="W40"/>
  <c r="V40"/>
  <c r="U40"/>
  <c r="T40"/>
  <c r="Y39"/>
  <c r="X39"/>
  <c r="W39"/>
  <c r="V39"/>
  <c r="U39"/>
  <c r="T39"/>
  <c r="B39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Y38"/>
  <c r="Y70" s="1"/>
  <c r="X38"/>
  <c r="W38"/>
  <c r="V38"/>
  <c r="V70" s="1"/>
  <c r="U38"/>
  <c r="U70" s="1"/>
  <c r="T38"/>
  <c r="Y36"/>
  <c r="X36"/>
  <c r="W36"/>
  <c r="V36"/>
  <c r="U36"/>
  <c r="T36"/>
  <c r="Y35"/>
  <c r="X35"/>
  <c r="W35"/>
  <c r="V35"/>
  <c r="U35"/>
  <c r="T35"/>
  <c r="Y34"/>
  <c r="X34"/>
  <c r="W34"/>
  <c r="V34"/>
  <c r="U34"/>
  <c r="T34"/>
  <c r="Y33"/>
  <c r="X33"/>
  <c r="W33"/>
  <c r="V33"/>
  <c r="U33"/>
  <c r="T33"/>
  <c r="Y32"/>
  <c r="X32"/>
  <c r="W32"/>
  <c r="V32"/>
  <c r="U32"/>
  <c r="T32"/>
  <c r="Y31"/>
  <c r="X31"/>
  <c r="W31"/>
  <c r="V31"/>
  <c r="U31"/>
  <c r="T31"/>
  <c r="Y30"/>
  <c r="X30"/>
  <c r="W30"/>
  <c r="V30"/>
  <c r="U30"/>
  <c r="T30"/>
  <c r="Y29"/>
  <c r="X29"/>
  <c r="W29"/>
  <c r="V29"/>
  <c r="U29"/>
  <c r="T29"/>
  <c r="Y28"/>
  <c r="X28"/>
  <c r="W28"/>
  <c r="V28"/>
  <c r="U28"/>
  <c r="T28"/>
  <c r="Y27"/>
  <c r="X27"/>
  <c r="W27"/>
  <c r="V27"/>
  <c r="U27"/>
  <c r="T27"/>
  <c r="Y26"/>
  <c r="X26"/>
  <c r="W26"/>
  <c r="V26"/>
  <c r="U26"/>
  <c r="T26"/>
  <c r="Y25"/>
  <c r="X25"/>
  <c r="W25"/>
  <c r="V25"/>
  <c r="U25"/>
  <c r="T25"/>
  <c r="Y24"/>
  <c r="X24"/>
  <c r="W24"/>
  <c r="V24"/>
  <c r="U24"/>
  <c r="T24"/>
  <c r="Y23"/>
  <c r="X23"/>
  <c r="W23"/>
  <c r="V23"/>
  <c r="U23"/>
  <c r="T23"/>
  <c r="Y22"/>
  <c r="X22"/>
  <c r="W22"/>
  <c r="V22"/>
  <c r="U22"/>
  <c r="T22"/>
  <c r="Y21"/>
  <c r="X21"/>
  <c r="W21"/>
  <c r="V21"/>
  <c r="U21"/>
  <c r="T21"/>
  <c r="Y20"/>
  <c r="X20"/>
  <c r="W20"/>
  <c r="V20"/>
  <c r="U20"/>
  <c r="T20"/>
  <c r="Y19"/>
  <c r="X19"/>
  <c r="W19"/>
  <c r="V19"/>
  <c r="U19"/>
  <c r="T19"/>
  <c r="Y18"/>
  <c r="X18"/>
  <c r="W18"/>
  <c r="V18"/>
  <c r="U18"/>
  <c r="T18"/>
  <c r="Y17"/>
  <c r="X17"/>
  <c r="W17"/>
  <c r="V17"/>
  <c r="U17"/>
  <c r="T17"/>
  <c r="Y16"/>
  <c r="X16"/>
  <c r="W16"/>
  <c r="V16"/>
  <c r="U16"/>
  <c r="T16"/>
  <c r="Y15"/>
  <c r="X15"/>
  <c r="W15"/>
  <c r="V15"/>
  <c r="U15"/>
  <c r="T15"/>
  <c r="Y14"/>
  <c r="X14"/>
  <c r="W14"/>
  <c r="V14"/>
  <c r="U14"/>
  <c r="T14"/>
  <c r="Y13"/>
  <c r="X13"/>
  <c r="W13"/>
  <c r="V13"/>
  <c r="U13"/>
  <c r="T13"/>
  <c r="Y12"/>
  <c r="X12"/>
  <c r="W12"/>
  <c r="V12"/>
  <c r="U12"/>
  <c r="T12"/>
  <c r="Y11"/>
  <c r="X11"/>
  <c r="W11"/>
  <c r="V11"/>
  <c r="U11"/>
  <c r="T11"/>
  <c r="Y10"/>
  <c r="X10"/>
  <c r="W10"/>
  <c r="V10"/>
  <c r="U10"/>
  <c r="T10"/>
  <c r="Y9"/>
  <c r="X9"/>
  <c r="W9"/>
  <c r="V9"/>
  <c r="U9"/>
  <c r="T9"/>
  <c r="Y8"/>
  <c r="X8"/>
  <c r="W8"/>
  <c r="V8"/>
  <c r="U8"/>
  <c r="T8"/>
  <c r="Y7"/>
  <c r="X7"/>
  <c r="W7"/>
  <c r="V7"/>
  <c r="U7"/>
  <c r="T7"/>
  <c r="Y6"/>
  <c r="X6"/>
  <c r="W6"/>
  <c r="V6"/>
  <c r="U6"/>
  <c r="T6"/>
  <c r="Y5"/>
  <c r="X5"/>
  <c r="W5"/>
  <c r="V5"/>
  <c r="U5"/>
  <c r="T5"/>
  <c r="B5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Y4"/>
  <c r="Y37" s="1"/>
  <c r="X4"/>
  <c r="W4"/>
  <c r="V4"/>
  <c r="U4"/>
  <c r="U37" s="1"/>
  <c r="T4"/>
  <c r="X37" l="1"/>
  <c r="T70"/>
  <c r="X70"/>
  <c r="T37"/>
  <c r="W37"/>
  <c r="V37"/>
  <c r="W70"/>
</calcChain>
</file>

<file path=xl/sharedStrings.xml><?xml version="1.0" encoding="utf-8"?>
<sst xmlns="http://schemas.openxmlformats.org/spreadsheetml/2006/main" count="268" uniqueCount="113">
  <si>
    <t>All India HQ Wise Product Wise Sales Data - April 2012 to March 2013 (Comulative)</t>
  </si>
  <si>
    <t>REGION NAME</t>
  </si>
  <si>
    <t>HEAD QUARTER</t>
  </si>
  <si>
    <t>Product Name</t>
  </si>
  <si>
    <t>Code</t>
  </si>
  <si>
    <t>No of Sos</t>
  </si>
  <si>
    <t>Sales Qty</t>
  </si>
  <si>
    <t>Sales Value</t>
  </si>
  <si>
    <t>Returns Qty</t>
  </si>
  <si>
    <t>Returns Value</t>
  </si>
  <si>
    <t>Expiry Qty</t>
  </si>
  <si>
    <t>Expiry Value</t>
  </si>
  <si>
    <t>Breakage Qty</t>
  </si>
  <si>
    <t>Breakage Value</t>
  </si>
  <si>
    <t>Netsales Qty</t>
  </si>
  <si>
    <t>Netsales Value</t>
  </si>
  <si>
    <t>Insti Sales Qty</t>
  </si>
  <si>
    <t>Insti Sales Value</t>
  </si>
  <si>
    <t>Bonus Issue Qty</t>
  </si>
  <si>
    <t>Bonus Issue Value</t>
  </si>
  <si>
    <t>Block I</t>
  </si>
  <si>
    <t>Block II</t>
  </si>
  <si>
    <t>Block III</t>
  </si>
  <si>
    <t>Block IV</t>
  </si>
  <si>
    <t>Block V</t>
  </si>
  <si>
    <t>Block VI</t>
  </si>
  <si>
    <t>HYDERABAD</t>
  </si>
  <si>
    <t>ACHAMPETA</t>
  </si>
  <si>
    <t>ACINIL-O LIQUID 120ML</t>
  </si>
  <si>
    <t>1001</t>
  </si>
  <si>
    <t>BRILIA DROPS 15ML</t>
  </si>
  <si>
    <t>1097</t>
  </si>
  <si>
    <t>BRILIA LIQUID 200ML</t>
  </si>
  <si>
    <t>1096</t>
  </si>
  <si>
    <t>BRILIA TABLET 10'S</t>
  </si>
  <si>
    <t>1094</t>
  </si>
  <si>
    <t>DELBI 100MG DT 10'S</t>
  </si>
  <si>
    <t>1108</t>
  </si>
  <si>
    <t>DELBI 200MG TABLET 10'S</t>
  </si>
  <si>
    <t>1072</t>
  </si>
  <si>
    <t>DELBI 50MG DRY SYRUP 30ML</t>
  </si>
  <si>
    <t>1073</t>
  </si>
  <si>
    <t>DELBI-CV TABLET 10'S</t>
  </si>
  <si>
    <t>1088</t>
  </si>
  <si>
    <t>DELBI-O TABLET 10'S</t>
  </si>
  <si>
    <t>1089</t>
  </si>
  <si>
    <t>DELCON PLUS  LIQUID 60ML</t>
  </si>
  <si>
    <t>1021</t>
  </si>
  <si>
    <t>DELCON PLUS  TABLET 10'S</t>
  </si>
  <si>
    <t>1022</t>
  </si>
  <si>
    <t>DELCON PLUS DS 60ML</t>
  </si>
  <si>
    <t>1093</t>
  </si>
  <si>
    <t>FEPANIL  TABLET 10'S</t>
  </si>
  <si>
    <t>1028</t>
  </si>
  <si>
    <t>FEPANIL 250MG LIQUID 60ML</t>
  </si>
  <si>
    <t>1025</t>
  </si>
  <si>
    <t>FEPANIL 650MG CAPTAB 10'S</t>
  </si>
  <si>
    <t>1026</t>
  </si>
  <si>
    <t>FEPANIL DROPS 15ML</t>
  </si>
  <si>
    <t>1065</t>
  </si>
  <si>
    <t>FEPANIL LIQUID 60ML</t>
  </si>
  <si>
    <t>1027</t>
  </si>
  <si>
    <t>FERCEL-300 CAPSULES 15'S</t>
  </si>
  <si>
    <t>1070</t>
  </si>
  <si>
    <t>FERCEL-XT TABLET 10'S</t>
  </si>
  <si>
    <t>1117</t>
  </si>
  <si>
    <t>LYSATONE PLUS LIQUID 300ML</t>
  </si>
  <si>
    <t>1071</t>
  </si>
  <si>
    <t>PRESSCLAV 228.5MG DRY SYRUP 30</t>
  </si>
  <si>
    <t>1039</t>
  </si>
  <si>
    <t>PRESSCLAV 228.5MG DT 6'S</t>
  </si>
  <si>
    <t>1038</t>
  </si>
  <si>
    <t>PRESSCLAV 375MG TABLET 6'S</t>
  </si>
  <si>
    <t>1040</t>
  </si>
  <si>
    <t>PRESSCLAV 625MG TABLET 6'S</t>
  </si>
  <si>
    <t>1041</t>
  </si>
  <si>
    <t>PRESSCLAV FORTE DRY SYRUP 30ML</t>
  </si>
  <si>
    <t>1098</t>
  </si>
  <si>
    <t>PROXTL 100 DT</t>
  </si>
  <si>
    <t>1045</t>
  </si>
  <si>
    <t>PROXTL 100MG DRY SYRUP 30ML</t>
  </si>
  <si>
    <t>1099</t>
  </si>
  <si>
    <t>PROXTL 200MG TABLET 10'S</t>
  </si>
  <si>
    <t>1046</t>
  </si>
  <si>
    <t>PROXTL 50MG DRY SYRUP 30ML</t>
  </si>
  <si>
    <t>1048</t>
  </si>
  <si>
    <t>RXMEF P SUSPENSION 60ML</t>
  </si>
  <si>
    <t>1113</t>
  </si>
  <si>
    <t>RXMEF SPAS TABLET 10'S</t>
  </si>
  <si>
    <t>1116</t>
  </si>
  <si>
    <t>RXMEF SUSPENSION 60ML</t>
  </si>
  <si>
    <t>1112</t>
  </si>
  <si>
    <t>ZONDEL TABLET</t>
  </si>
  <si>
    <t>1114</t>
  </si>
  <si>
    <t>ACHAMPETA Total</t>
  </si>
  <si>
    <t>KURNOOL</t>
  </si>
  <si>
    <t>ADONI</t>
  </si>
  <si>
    <t>ANDIAL  TABLET 10'S</t>
  </si>
  <si>
    <t>1002</t>
  </si>
  <si>
    <t>DELCON  LIQUID 60ML</t>
  </si>
  <si>
    <t>1020</t>
  </si>
  <si>
    <t>DELCON  TABLET 10'S</t>
  </si>
  <si>
    <t>1023</t>
  </si>
  <si>
    <t>DELCON DROPS 15ML</t>
  </si>
  <si>
    <t>1078</t>
  </si>
  <si>
    <t>ADONI Total</t>
  </si>
  <si>
    <t>GUWAHATI</t>
  </si>
  <si>
    <t>AGARTALA-1</t>
  </si>
  <si>
    <t>ACINIL LIQUID 120ML</t>
  </si>
  <si>
    <t>1103</t>
  </si>
  <si>
    <t>ACINIL LIQUID 170ML</t>
  </si>
  <si>
    <t>1000</t>
  </si>
  <si>
    <t>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</si>
</sst>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indexed="16"/>
      <name val="Arial"/>
      <family val="2"/>
    </font>
    <font>
      <b/>
      <sz val="16"/>
      <color theme="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" fontId="4" fillId="0" borderId="2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0" fillId="0" borderId="2" xfId="0" applyBorder="1" applyAlignment="1">
      <alignment horizontal="left"/>
    </xf>
    <xf numFmtId="0" fontId="0" fillId="0" borderId="2" xfId="0" applyBorder="1" applyAlignment="1"/>
  </cellXfs>
  <cellStyles count="1">
    <cellStyle name="Normal" xfId="0" builtinId="0"/>
  </cellStyles>
  <dxfs count="7"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66FF33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99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75"/>
  <sheetViews>
    <sheetView topLeftCell="D45" workbookViewId="0">
      <selection activeCell="N71" sqref="N71:N75"/>
    </sheetView>
  </sheetViews>
  <sheetFormatPr defaultRowHeight="15"/>
  <cols>
    <col min="1" max="1" width="12.5703125" bestFit="1" customWidth="1"/>
    <col min="2" max="2" width="18" bestFit="1" customWidth="1"/>
    <col min="3" max="3" width="36.42578125" bestFit="1" customWidth="1"/>
  </cols>
  <sheetData>
    <row r="1" spans="1:25">
      <c r="A1" s="1"/>
    </row>
    <row r="2" spans="1:25" ht="20.25">
      <c r="A2" s="2"/>
      <c r="B2" s="17" t="s">
        <v>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3"/>
      <c r="S2" s="3"/>
      <c r="T2" s="3">
        <v>14</v>
      </c>
      <c r="U2" s="3">
        <v>17</v>
      </c>
      <c r="V2" s="3">
        <v>22</v>
      </c>
      <c r="W2" s="3">
        <v>18</v>
      </c>
      <c r="X2" s="3">
        <v>15</v>
      </c>
      <c r="Y2" s="3">
        <v>14</v>
      </c>
    </row>
    <row r="3" spans="1:25" ht="38.25">
      <c r="A3" s="2" t="s">
        <v>1</v>
      </c>
      <c r="B3" s="4" t="s">
        <v>2</v>
      </c>
      <c r="C3" s="5" t="s">
        <v>3</v>
      </c>
      <c r="D3" s="6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2" t="s">
        <v>20</v>
      </c>
      <c r="U3" s="2" t="s">
        <v>21</v>
      </c>
      <c r="V3" s="2" t="s">
        <v>22</v>
      </c>
      <c r="W3" s="2" t="s">
        <v>23</v>
      </c>
      <c r="X3" s="2" t="s">
        <v>24</v>
      </c>
      <c r="Y3" s="2" t="s">
        <v>25</v>
      </c>
    </row>
    <row r="4" spans="1:25">
      <c r="A4" s="8" t="s">
        <v>26</v>
      </c>
      <c r="B4" s="9" t="s">
        <v>27</v>
      </c>
      <c r="C4" s="9" t="s">
        <v>28</v>
      </c>
      <c r="D4" s="10" t="s">
        <v>29</v>
      </c>
      <c r="E4" s="10">
        <v>1</v>
      </c>
      <c r="F4" s="11">
        <v>2035</v>
      </c>
      <c r="G4" s="11">
        <v>70207.5</v>
      </c>
      <c r="H4" s="11">
        <v>0</v>
      </c>
      <c r="I4" s="11">
        <v>0</v>
      </c>
      <c r="J4" s="11">
        <v>0</v>
      </c>
      <c r="K4" s="11">
        <v>0</v>
      </c>
      <c r="L4" s="11">
        <v>0</v>
      </c>
      <c r="M4" s="11">
        <v>0</v>
      </c>
      <c r="N4" s="11">
        <v>2035</v>
      </c>
      <c r="O4" s="11">
        <v>70207.5</v>
      </c>
      <c r="P4" s="11">
        <v>0</v>
      </c>
      <c r="Q4" s="11">
        <v>0</v>
      </c>
      <c r="R4" s="11">
        <v>365</v>
      </c>
      <c r="S4" s="11">
        <v>12592.5</v>
      </c>
      <c r="T4" s="8">
        <f t="shared" ref="T4:T36" si="0">+N4*$T$1/100</f>
        <v>0</v>
      </c>
      <c r="U4" s="8">
        <f t="shared" ref="U4:U36" si="1">+N4*$U$1/100</f>
        <v>0</v>
      </c>
      <c r="V4" s="8">
        <f t="shared" ref="V4:V36" si="2">+N4*$V$1/100</f>
        <v>0</v>
      </c>
      <c r="W4" s="8">
        <f t="shared" ref="W4:W36" si="3">+N4*$W$1/100</f>
        <v>0</v>
      </c>
      <c r="X4" s="8">
        <f t="shared" ref="X4:X36" si="4">+N4*$X$1/100</f>
        <v>0</v>
      </c>
      <c r="Y4" s="8">
        <f t="shared" ref="Y4:Y36" si="5">+N4*$Y$1/100</f>
        <v>0</v>
      </c>
    </row>
    <row r="5" spans="1:25">
      <c r="A5" s="8" t="s">
        <v>26</v>
      </c>
      <c r="B5" s="9" t="str">
        <f>+B4</f>
        <v>ACHAMPETA</v>
      </c>
      <c r="C5" s="9" t="s">
        <v>30</v>
      </c>
      <c r="D5" s="10" t="s">
        <v>31</v>
      </c>
      <c r="E5" s="10"/>
      <c r="F5" s="11">
        <v>150</v>
      </c>
      <c r="G5" s="11">
        <v>3112.5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150</v>
      </c>
      <c r="O5" s="11">
        <v>3112.5</v>
      </c>
      <c r="P5" s="11">
        <v>0</v>
      </c>
      <c r="Q5" s="11">
        <v>0</v>
      </c>
      <c r="R5" s="11">
        <v>0</v>
      </c>
      <c r="S5" s="11">
        <v>0</v>
      </c>
      <c r="T5" s="8">
        <f t="shared" si="0"/>
        <v>0</v>
      </c>
      <c r="U5" s="8">
        <f t="shared" si="1"/>
        <v>0</v>
      </c>
      <c r="V5" s="8">
        <f t="shared" si="2"/>
        <v>0</v>
      </c>
      <c r="W5" s="8">
        <f t="shared" si="3"/>
        <v>0</v>
      </c>
      <c r="X5" s="8">
        <f t="shared" si="4"/>
        <v>0</v>
      </c>
      <c r="Y5" s="8">
        <f t="shared" si="5"/>
        <v>0</v>
      </c>
    </row>
    <row r="6" spans="1:25">
      <c r="A6" s="8" t="s">
        <v>26</v>
      </c>
      <c r="B6" s="9" t="str">
        <f>+B5</f>
        <v>ACHAMPETA</v>
      </c>
      <c r="C6" s="9" t="s">
        <v>32</v>
      </c>
      <c r="D6" s="10" t="s">
        <v>33</v>
      </c>
      <c r="E6" s="10"/>
      <c r="F6" s="11">
        <v>100</v>
      </c>
      <c r="G6" s="11">
        <v>5659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100</v>
      </c>
      <c r="O6" s="11">
        <v>5659</v>
      </c>
      <c r="P6" s="11">
        <v>0</v>
      </c>
      <c r="Q6" s="11">
        <v>0</v>
      </c>
      <c r="R6" s="11">
        <v>0</v>
      </c>
      <c r="S6" s="11">
        <v>0</v>
      </c>
      <c r="T6" s="8">
        <f t="shared" si="0"/>
        <v>0</v>
      </c>
      <c r="U6" s="8">
        <f t="shared" si="1"/>
        <v>0</v>
      </c>
      <c r="V6" s="8">
        <f t="shared" si="2"/>
        <v>0</v>
      </c>
      <c r="W6" s="8">
        <f t="shared" si="3"/>
        <v>0</v>
      </c>
      <c r="X6" s="8">
        <f t="shared" si="4"/>
        <v>0</v>
      </c>
      <c r="Y6" s="8">
        <f t="shared" si="5"/>
        <v>0</v>
      </c>
    </row>
    <row r="7" spans="1:25">
      <c r="A7" s="8" t="s">
        <v>26</v>
      </c>
      <c r="B7" s="9" t="str">
        <f t="shared" ref="B7:B36" si="6">B6</f>
        <v>ACHAMPETA</v>
      </c>
      <c r="C7" s="9" t="s">
        <v>34</v>
      </c>
      <c r="D7" s="10" t="s">
        <v>35</v>
      </c>
      <c r="E7" s="10"/>
      <c r="F7" s="11">
        <v>2250</v>
      </c>
      <c r="G7" s="11">
        <v>70762.5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2250</v>
      </c>
      <c r="O7" s="11">
        <v>70762.5</v>
      </c>
      <c r="P7" s="11">
        <v>0</v>
      </c>
      <c r="Q7" s="11">
        <v>0</v>
      </c>
      <c r="R7" s="11">
        <v>30</v>
      </c>
      <c r="S7" s="11">
        <v>943.5</v>
      </c>
      <c r="T7" s="8">
        <f t="shared" si="0"/>
        <v>0</v>
      </c>
      <c r="U7" s="8">
        <f t="shared" si="1"/>
        <v>0</v>
      </c>
      <c r="V7" s="8">
        <f t="shared" si="2"/>
        <v>0</v>
      </c>
      <c r="W7" s="8">
        <f t="shared" si="3"/>
        <v>0</v>
      </c>
      <c r="X7" s="8">
        <f t="shared" si="4"/>
        <v>0</v>
      </c>
      <c r="Y7" s="8">
        <f t="shared" si="5"/>
        <v>0</v>
      </c>
    </row>
    <row r="8" spans="1:25">
      <c r="A8" s="8" t="s">
        <v>26</v>
      </c>
      <c r="B8" s="9" t="str">
        <f t="shared" si="6"/>
        <v>ACHAMPETA</v>
      </c>
      <c r="C8" s="9" t="s">
        <v>36</v>
      </c>
      <c r="D8" s="10" t="s">
        <v>37</v>
      </c>
      <c r="E8" s="10"/>
      <c r="F8" s="11">
        <v>398</v>
      </c>
      <c r="G8" s="11">
        <v>12485.259999999998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398</v>
      </c>
      <c r="O8" s="11">
        <v>12485.259999999998</v>
      </c>
      <c r="P8" s="11">
        <v>0</v>
      </c>
      <c r="Q8" s="11">
        <v>0</v>
      </c>
      <c r="R8" s="11">
        <v>62</v>
      </c>
      <c r="S8" s="11">
        <v>1944.94</v>
      </c>
      <c r="T8" s="8">
        <f t="shared" si="0"/>
        <v>0</v>
      </c>
      <c r="U8" s="8">
        <f t="shared" si="1"/>
        <v>0</v>
      </c>
      <c r="V8" s="8">
        <f t="shared" si="2"/>
        <v>0</v>
      </c>
      <c r="W8" s="8">
        <f t="shared" si="3"/>
        <v>0</v>
      </c>
      <c r="X8" s="8">
        <f t="shared" si="4"/>
        <v>0</v>
      </c>
      <c r="Y8" s="8">
        <f t="shared" si="5"/>
        <v>0</v>
      </c>
    </row>
    <row r="9" spans="1:25">
      <c r="A9" s="8" t="s">
        <v>26</v>
      </c>
      <c r="B9" s="9" t="str">
        <f t="shared" si="6"/>
        <v>ACHAMPETA</v>
      </c>
      <c r="C9" s="9" t="s">
        <v>38</v>
      </c>
      <c r="D9" s="10" t="s">
        <v>39</v>
      </c>
      <c r="E9" s="10"/>
      <c r="F9" s="11">
        <v>2870</v>
      </c>
      <c r="G9" s="11">
        <v>148034.6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2870</v>
      </c>
      <c r="O9" s="11">
        <v>148034.6</v>
      </c>
      <c r="P9" s="11">
        <v>0</v>
      </c>
      <c r="Q9" s="11">
        <v>0</v>
      </c>
      <c r="R9" s="11">
        <v>550</v>
      </c>
      <c r="S9" s="11">
        <v>28369</v>
      </c>
      <c r="T9" s="8">
        <f t="shared" si="0"/>
        <v>0</v>
      </c>
      <c r="U9" s="8">
        <f t="shared" si="1"/>
        <v>0</v>
      </c>
      <c r="V9" s="8">
        <f t="shared" si="2"/>
        <v>0</v>
      </c>
      <c r="W9" s="8">
        <f t="shared" si="3"/>
        <v>0</v>
      </c>
      <c r="X9" s="8">
        <f t="shared" si="4"/>
        <v>0</v>
      </c>
      <c r="Y9" s="8">
        <f t="shared" si="5"/>
        <v>0</v>
      </c>
    </row>
    <row r="10" spans="1:25">
      <c r="A10" s="8" t="s">
        <v>26</v>
      </c>
      <c r="B10" s="9" t="str">
        <f t="shared" si="6"/>
        <v>ACHAMPETA</v>
      </c>
      <c r="C10" s="9" t="s">
        <v>40</v>
      </c>
      <c r="D10" s="10" t="s">
        <v>41</v>
      </c>
      <c r="E10" s="10"/>
      <c r="F10" s="11">
        <v>488</v>
      </c>
      <c r="G10" s="11">
        <v>12919.560000000001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488</v>
      </c>
      <c r="O10" s="11">
        <v>12919.560000000001</v>
      </c>
      <c r="P10" s="11">
        <v>0</v>
      </c>
      <c r="Q10" s="11">
        <v>0</v>
      </c>
      <c r="R10" s="11">
        <v>72</v>
      </c>
      <c r="S10" s="11">
        <v>1906.44</v>
      </c>
      <c r="T10" s="8">
        <f t="shared" si="0"/>
        <v>0</v>
      </c>
      <c r="U10" s="8">
        <f t="shared" si="1"/>
        <v>0</v>
      </c>
      <c r="V10" s="8">
        <f t="shared" si="2"/>
        <v>0</v>
      </c>
      <c r="W10" s="8">
        <f t="shared" si="3"/>
        <v>0</v>
      </c>
      <c r="X10" s="8">
        <f t="shared" si="4"/>
        <v>0</v>
      </c>
      <c r="Y10" s="8">
        <f t="shared" si="5"/>
        <v>0</v>
      </c>
    </row>
    <row r="11" spans="1:25">
      <c r="A11" s="8" t="s">
        <v>26</v>
      </c>
      <c r="B11" s="9" t="str">
        <f t="shared" si="6"/>
        <v>ACHAMPETA</v>
      </c>
      <c r="C11" s="9" t="s">
        <v>42</v>
      </c>
      <c r="D11" s="10" t="s">
        <v>43</v>
      </c>
      <c r="E11" s="10"/>
      <c r="F11" s="11">
        <v>308</v>
      </c>
      <c r="G11" s="11">
        <v>33790.68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308</v>
      </c>
      <c r="O11" s="11">
        <v>33790.68</v>
      </c>
      <c r="P11" s="11">
        <v>0</v>
      </c>
      <c r="Q11" s="11">
        <v>0</v>
      </c>
      <c r="R11" s="11">
        <v>52</v>
      </c>
      <c r="S11" s="11">
        <v>5704.92</v>
      </c>
      <c r="T11" s="8">
        <f t="shared" si="0"/>
        <v>0</v>
      </c>
      <c r="U11" s="8">
        <f t="shared" si="1"/>
        <v>0</v>
      </c>
      <c r="V11" s="8">
        <f t="shared" si="2"/>
        <v>0</v>
      </c>
      <c r="W11" s="8">
        <f t="shared" si="3"/>
        <v>0</v>
      </c>
      <c r="X11" s="8">
        <f t="shared" si="4"/>
        <v>0</v>
      </c>
      <c r="Y11" s="8">
        <f t="shared" si="5"/>
        <v>0</v>
      </c>
    </row>
    <row r="12" spans="1:25">
      <c r="A12" s="8" t="s">
        <v>26</v>
      </c>
      <c r="B12" s="9" t="str">
        <f t="shared" si="6"/>
        <v>ACHAMPETA</v>
      </c>
      <c r="C12" s="9" t="s">
        <v>44</v>
      </c>
      <c r="D12" s="10" t="s">
        <v>45</v>
      </c>
      <c r="E12" s="10"/>
      <c r="F12" s="11">
        <v>200</v>
      </c>
      <c r="G12" s="11">
        <v>15472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200</v>
      </c>
      <c r="O12" s="11">
        <v>15472</v>
      </c>
      <c r="P12" s="11">
        <v>0</v>
      </c>
      <c r="Q12" s="11">
        <v>0</v>
      </c>
      <c r="R12" s="11">
        <v>50</v>
      </c>
      <c r="S12" s="11">
        <v>3868</v>
      </c>
      <c r="T12" s="8">
        <f t="shared" si="0"/>
        <v>0</v>
      </c>
      <c r="U12" s="8">
        <f t="shared" si="1"/>
        <v>0</v>
      </c>
      <c r="V12" s="8">
        <f t="shared" si="2"/>
        <v>0</v>
      </c>
      <c r="W12" s="8">
        <f t="shared" si="3"/>
        <v>0</v>
      </c>
      <c r="X12" s="8">
        <f t="shared" si="4"/>
        <v>0</v>
      </c>
      <c r="Y12" s="8">
        <f t="shared" si="5"/>
        <v>0</v>
      </c>
    </row>
    <row r="13" spans="1:25">
      <c r="A13" s="8" t="s">
        <v>26</v>
      </c>
      <c r="B13" s="9" t="str">
        <f t="shared" si="6"/>
        <v>ACHAMPETA</v>
      </c>
      <c r="C13" s="9" t="s">
        <v>46</v>
      </c>
      <c r="D13" s="10" t="s">
        <v>47</v>
      </c>
      <c r="E13" s="10"/>
      <c r="F13" s="11">
        <v>744</v>
      </c>
      <c r="G13" s="11">
        <v>19390.32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744</v>
      </c>
      <c r="O13" s="11">
        <v>19390.32</v>
      </c>
      <c r="P13" s="11">
        <v>0</v>
      </c>
      <c r="Q13" s="11">
        <v>0</v>
      </c>
      <c r="R13" s="11">
        <v>68</v>
      </c>
      <c r="S13" s="11">
        <v>1772.2399999999998</v>
      </c>
      <c r="T13" s="8">
        <f t="shared" si="0"/>
        <v>0</v>
      </c>
      <c r="U13" s="8">
        <f t="shared" si="1"/>
        <v>0</v>
      </c>
      <c r="V13" s="8">
        <f t="shared" si="2"/>
        <v>0</v>
      </c>
      <c r="W13" s="8">
        <f t="shared" si="3"/>
        <v>0</v>
      </c>
      <c r="X13" s="8">
        <f t="shared" si="4"/>
        <v>0</v>
      </c>
      <c r="Y13" s="8">
        <f t="shared" si="5"/>
        <v>0</v>
      </c>
    </row>
    <row r="14" spans="1:25">
      <c r="A14" s="8" t="s">
        <v>26</v>
      </c>
      <c r="B14" s="9" t="str">
        <f t="shared" si="6"/>
        <v>ACHAMPETA</v>
      </c>
      <c r="C14" s="9" t="s">
        <v>48</v>
      </c>
      <c r="D14" s="10" t="s">
        <v>49</v>
      </c>
      <c r="E14" s="10"/>
      <c r="F14" s="11">
        <v>400</v>
      </c>
      <c r="G14" s="11">
        <v>8344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400</v>
      </c>
      <c r="O14" s="11">
        <v>8344</v>
      </c>
      <c r="P14" s="11">
        <v>0</v>
      </c>
      <c r="Q14" s="11">
        <v>0</v>
      </c>
      <c r="R14" s="11">
        <v>80</v>
      </c>
      <c r="S14" s="11">
        <v>1668.8</v>
      </c>
      <c r="T14" s="8">
        <f t="shared" si="0"/>
        <v>0</v>
      </c>
      <c r="U14" s="8">
        <f t="shared" si="1"/>
        <v>0</v>
      </c>
      <c r="V14" s="8">
        <f t="shared" si="2"/>
        <v>0</v>
      </c>
      <c r="W14" s="8">
        <f t="shared" si="3"/>
        <v>0</v>
      </c>
      <c r="X14" s="8">
        <f t="shared" si="4"/>
        <v>0</v>
      </c>
      <c r="Y14" s="8">
        <f t="shared" si="5"/>
        <v>0</v>
      </c>
    </row>
    <row r="15" spans="1:25">
      <c r="A15" s="8" t="s">
        <v>26</v>
      </c>
      <c r="B15" s="9" t="str">
        <f t="shared" si="6"/>
        <v>ACHAMPETA</v>
      </c>
      <c r="C15" s="9" t="s">
        <v>50</v>
      </c>
      <c r="D15" s="10" t="s">
        <v>51</v>
      </c>
      <c r="E15" s="10"/>
      <c r="F15" s="11">
        <v>675</v>
      </c>
      <c r="G15" s="11">
        <v>18812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675</v>
      </c>
      <c r="O15" s="11">
        <v>18812</v>
      </c>
      <c r="P15" s="11">
        <v>0</v>
      </c>
      <c r="Q15" s="11">
        <v>0</v>
      </c>
      <c r="R15" s="11">
        <v>95</v>
      </c>
      <c r="S15" s="11">
        <v>2647.9</v>
      </c>
      <c r="T15" s="8">
        <f t="shared" si="0"/>
        <v>0</v>
      </c>
      <c r="U15" s="8">
        <f t="shared" si="1"/>
        <v>0</v>
      </c>
      <c r="V15" s="8">
        <f t="shared" si="2"/>
        <v>0</v>
      </c>
      <c r="W15" s="8">
        <f t="shared" si="3"/>
        <v>0</v>
      </c>
      <c r="X15" s="8">
        <f t="shared" si="4"/>
        <v>0</v>
      </c>
      <c r="Y15" s="8">
        <f t="shared" si="5"/>
        <v>0</v>
      </c>
    </row>
    <row r="16" spans="1:25">
      <c r="A16" s="8" t="s">
        <v>26</v>
      </c>
      <c r="B16" s="9" t="str">
        <f t="shared" si="6"/>
        <v>ACHAMPETA</v>
      </c>
      <c r="C16" s="9" t="s">
        <v>52</v>
      </c>
      <c r="D16" s="10" t="s">
        <v>53</v>
      </c>
      <c r="E16" s="10"/>
      <c r="F16" s="11">
        <v>1000</v>
      </c>
      <c r="G16" s="11">
        <v>8960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1000</v>
      </c>
      <c r="O16" s="11">
        <v>8960</v>
      </c>
      <c r="P16" s="11">
        <v>0</v>
      </c>
      <c r="Q16" s="11">
        <v>0</v>
      </c>
      <c r="R16" s="11">
        <v>300</v>
      </c>
      <c r="S16" s="11">
        <v>2688</v>
      </c>
      <c r="T16" s="8">
        <f t="shared" si="0"/>
        <v>0</v>
      </c>
      <c r="U16" s="8">
        <f t="shared" si="1"/>
        <v>0</v>
      </c>
      <c r="V16" s="8">
        <f t="shared" si="2"/>
        <v>0</v>
      </c>
      <c r="W16" s="8">
        <f t="shared" si="3"/>
        <v>0</v>
      </c>
      <c r="X16" s="8">
        <f t="shared" si="4"/>
        <v>0</v>
      </c>
      <c r="Y16" s="8">
        <f t="shared" si="5"/>
        <v>0</v>
      </c>
    </row>
    <row r="17" spans="1:25">
      <c r="A17" s="8" t="s">
        <v>26</v>
      </c>
      <c r="B17" s="9" t="str">
        <f t="shared" si="6"/>
        <v>ACHAMPETA</v>
      </c>
      <c r="C17" s="9" t="s">
        <v>54</v>
      </c>
      <c r="D17" s="10" t="s">
        <v>55</v>
      </c>
      <c r="E17" s="10"/>
      <c r="F17" s="11">
        <v>3816</v>
      </c>
      <c r="G17" s="11">
        <v>93110.399999999994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3816</v>
      </c>
      <c r="O17" s="11">
        <v>93110.399999999994</v>
      </c>
      <c r="P17" s="11">
        <v>0</v>
      </c>
      <c r="Q17" s="11">
        <v>0</v>
      </c>
      <c r="R17" s="11">
        <v>914</v>
      </c>
      <c r="S17" s="11">
        <v>22301.599999999999</v>
      </c>
      <c r="T17" s="8">
        <f t="shared" si="0"/>
        <v>0</v>
      </c>
      <c r="U17" s="8">
        <f t="shared" si="1"/>
        <v>0</v>
      </c>
      <c r="V17" s="8">
        <f t="shared" si="2"/>
        <v>0</v>
      </c>
      <c r="W17" s="8">
        <f t="shared" si="3"/>
        <v>0</v>
      </c>
      <c r="X17" s="8">
        <f t="shared" si="4"/>
        <v>0</v>
      </c>
      <c r="Y17" s="8">
        <f t="shared" si="5"/>
        <v>0</v>
      </c>
    </row>
    <row r="18" spans="1:25">
      <c r="A18" s="8" t="s">
        <v>26</v>
      </c>
      <c r="B18" s="9" t="str">
        <f t="shared" si="6"/>
        <v>ACHAMPETA</v>
      </c>
      <c r="C18" s="9" t="s">
        <v>56</v>
      </c>
      <c r="D18" s="10" t="s">
        <v>57</v>
      </c>
      <c r="E18" s="10"/>
      <c r="F18" s="11">
        <v>3000</v>
      </c>
      <c r="G18" s="11">
        <v>36600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3000</v>
      </c>
      <c r="O18" s="11">
        <v>36600</v>
      </c>
      <c r="P18" s="11">
        <v>0</v>
      </c>
      <c r="Q18" s="11">
        <v>0</v>
      </c>
      <c r="R18" s="11">
        <v>850</v>
      </c>
      <c r="S18" s="11">
        <v>10370</v>
      </c>
      <c r="T18" s="8">
        <f t="shared" si="0"/>
        <v>0</v>
      </c>
      <c r="U18" s="8">
        <f t="shared" si="1"/>
        <v>0</v>
      </c>
      <c r="V18" s="8">
        <f t="shared" si="2"/>
        <v>0</v>
      </c>
      <c r="W18" s="8">
        <f t="shared" si="3"/>
        <v>0</v>
      </c>
      <c r="X18" s="8">
        <f t="shared" si="4"/>
        <v>0</v>
      </c>
      <c r="Y18" s="8">
        <f t="shared" si="5"/>
        <v>0</v>
      </c>
    </row>
    <row r="19" spans="1:25">
      <c r="A19" s="8" t="s">
        <v>26</v>
      </c>
      <c r="B19" s="9" t="str">
        <f t="shared" si="6"/>
        <v>ACHAMPETA</v>
      </c>
      <c r="C19" s="9" t="s">
        <v>58</v>
      </c>
      <c r="D19" s="10" t="s">
        <v>59</v>
      </c>
      <c r="E19" s="10"/>
      <c r="F19" s="11">
        <v>610</v>
      </c>
      <c r="G19" s="11">
        <v>10200.9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610</v>
      </c>
      <c r="O19" s="11">
        <v>10200.9</v>
      </c>
      <c r="P19" s="11">
        <v>0</v>
      </c>
      <c r="Q19" s="11">
        <v>0</v>
      </c>
      <c r="R19" s="11">
        <v>100</v>
      </c>
      <c r="S19" s="11">
        <v>1672.6</v>
      </c>
      <c r="T19" s="8">
        <f t="shared" si="0"/>
        <v>0</v>
      </c>
      <c r="U19" s="8">
        <f t="shared" si="1"/>
        <v>0</v>
      </c>
      <c r="V19" s="8">
        <f t="shared" si="2"/>
        <v>0</v>
      </c>
      <c r="W19" s="8">
        <f t="shared" si="3"/>
        <v>0</v>
      </c>
      <c r="X19" s="8">
        <f t="shared" si="4"/>
        <v>0</v>
      </c>
      <c r="Y19" s="8">
        <f t="shared" si="5"/>
        <v>0</v>
      </c>
    </row>
    <row r="20" spans="1:25">
      <c r="A20" s="8" t="s">
        <v>26</v>
      </c>
      <c r="B20" s="9" t="str">
        <f t="shared" si="6"/>
        <v>ACHAMPETA</v>
      </c>
      <c r="C20" s="9" t="s">
        <v>60</v>
      </c>
      <c r="D20" s="10" t="s">
        <v>61</v>
      </c>
      <c r="E20" s="10"/>
      <c r="F20" s="11">
        <v>1516</v>
      </c>
      <c r="G20" s="11">
        <v>31184.12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1516</v>
      </c>
      <c r="O20" s="11">
        <v>31184.12</v>
      </c>
      <c r="P20" s="11">
        <v>0</v>
      </c>
      <c r="Q20" s="11">
        <v>0</v>
      </c>
      <c r="R20" s="11">
        <v>454</v>
      </c>
      <c r="S20" s="11">
        <v>9338.7799999999988</v>
      </c>
      <c r="T20" s="8">
        <f t="shared" si="0"/>
        <v>0</v>
      </c>
      <c r="U20" s="8">
        <f t="shared" si="1"/>
        <v>0</v>
      </c>
      <c r="V20" s="8">
        <f t="shared" si="2"/>
        <v>0</v>
      </c>
      <c r="W20" s="8">
        <f t="shared" si="3"/>
        <v>0</v>
      </c>
      <c r="X20" s="8">
        <f t="shared" si="4"/>
        <v>0</v>
      </c>
      <c r="Y20" s="8">
        <f t="shared" si="5"/>
        <v>0</v>
      </c>
    </row>
    <row r="21" spans="1:25">
      <c r="A21" s="8" t="s">
        <v>26</v>
      </c>
      <c r="B21" s="9" t="str">
        <f t="shared" si="6"/>
        <v>ACHAMPETA</v>
      </c>
      <c r="C21" s="9" t="s">
        <v>62</v>
      </c>
      <c r="D21" s="10" t="s">
        <v>63</v>
      </c>
      <c r="E21" s="10"/>
      <c r="F21" s="11">
        <v>100</v>
      </c>
      <c r="G21" s="11">
        <v>2091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100</v>
      </c>
      <c r="O21" s="11">
        <v>2091</v>
      </c>
      <c r="P21" s="11">
        <v>0</v>
      </c>
      <c r="Q21" s="11">
        <v>0</v>
      </c>
      <c r="R21" s="11">
        <v>30</v>
      </c>
      <c r="S21" s="11">
        <v>627.29999999999995</v>
      </c>
      <c r="T21" s="8">
        <f t="shared" si="0"/>
        <v>0</v>
      </c>
      <c r="U21" s="8">
        <f t="shared" si="1"/>
        <v>0</v>
      </c>
      <c r="V21" s="8">
        <f t="shared" si="2"/>
        <v>0</v>
      </c>
      <c r="W21" s="8">
        <f t="shared" si="3"/>
        <v>0</v>
      </c>
      <c r="X21" s="8">
        <f t="shared" si="4"/>
        <v>0</v>
      </c>
      <c r="Y21" s="8">
        <f t="shared" si="5"/>
        <v>0</v>
      </c>
    </row>
    <row r="22" spans="1:25">
      <c r="A22" s="8" t="s">
        <v>26</v>
      </c>
      <c r="B22" s="9" t="str">
        <f t="shared" si="6"/>
        <v>ACHAMPETA</v>
      </c>
      <c r="C22" s="9" t="s">
        <v>64</v>
      </c>
      <c r="D22" s="10" t="s">
        <v>65</v>
      </c>
      <c r="E22" s="10"/>
      <c r="F22" s="11">
        <v>209</v>
      </c>
      <c r="G22" s="11">
        <v>11465.740000000002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209</v>
      </c>
      <c r="O22" s="11">
        <v>11465.740000000002</v>
      </c>
      <c r="P22" s="11">
        <v>0</v>
      </c>
      <c r="Q22" s="11">
        <v>0</v>
      </c>
      <c r="R22" s="11">
        <v>19</v>
      </c>
      <c r="S22" s="11">
        <v>1042.3400000000001</v>
      </c>
      <c r="T22" s="8">
        <f t="shared" si="0"/>
        <v>0</v>
      </c>
      <c r="U22" s="8">
        <f t="shared" si="1"/>
        <v>0</v>
      </c>
      <c r="V22" s="8">
        <f t="shared" si="2"/>
        <v>0</v>
      </c>
      <c r="W22" s="8">
        <f t="shared" si="3"/>
        <v>0</v>
      </c>
      <c r="X22" s="8">
        <f t="shared" si="4"/>
        <v>0</v>
      </c>
      <c r="Y22" s="8">
        <f t="shared" si="5"/>
        <v>0</v>
      </c>
    </row>
    <row r="23" spans="1:25">
      <c r="A23" s="8" t="s">
        <v>26</v>
      </c>
      <c r="B23" s="9" t="str">
        <f t="shared" si="6"/>
        <v>ACHAMPETA</v>
      </c>
      <c r="C23" s="9" t="s">
        <v>66</v>
      </c>
      <c r="D23" s="10" t="s">
        <v>67</v>
      </c>
      <c r="E23" s="10"/>
      <c r="F23" s="11">
        <v>2390</v>
      </c>
      <c r="G23" s="11">
        <v>141208.5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2390</v>
      </c>
      <c r="O23" s="11">
        <v>141208.5</v>
      </c>
      <c r="P23" s="11">
        <v>0</v>
      </c>
      <c r="Q23" s="11">
        <v>0</v>
      </c>
      <c r="R23" s="11">
        <v>490</v>
      </c>
      <c r="S23" s="11">
        <v>28954.5</v>
      </c>
      <c r="T23" s="8">
        <f t="shared" si="0"/>
        <v>0</v>
      </c>
      <c r="U23" s="8">
        <f t="shared" si="1"/>
        <v>0</v>
      </c>
      <c r="V23" s="8">
        <f t="shared" si="2"/>
        <v>0</v>
      </c>
      <c r="W23" s="8">
        <f t="shared" si="3"/>
        <v>0</v>
      </c>
      <c r="X23" s="8">
        <f t="shared" si="4"/>
        <v>0</v>
      </c>
      <c r="Y23" s="8">
        <f t="shared" si="5"/>
        <v>0</v>
      </c>
    </row>
    <row r="24" spans="1:25">
      <c r="A24" s="8" t="s">
        <v>26</v>
      </c>
      <c r="B24" s="9" t="str">
        <f t="shared" si="6"/>
        <v>ACHAMPETA</v>
      </c>
      <c r="C24" s="9" t="s">
        <v>68</v>
      </c>
      <c r="D24" s="10" t="s">
        <v>69</v>
      </c>
      <c r="E24" s="10"/>
      <c r="F24" s="11">
        <v>200</v>
      </c>
      <c r="G24" s="11">
        <v>6720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200</v>
      </c>
      <c r="O24" s="11">
        <v>6720</v>
      </c>
      <c r="P24" s="11">
        <v>0</v>
      </c>
      <c r="Q24" s="11">
        <v>0</v>
      </c>
      <c r="R24" s="11">
        <v>30</v>
      </c>
      <c r="S24" s="11">
        <v>1008</v>
      </c>
      <c r="T24" s="8">
        <f t="shared" si="0"/>
        <v>0</v>
      </c>
      <c r="U24" s="8">
        <f t="shared" si="1"/>
        <v>0</v>
      </c>
      <c r="V24" s="8">
        <f t="shared" si="2"/>
        <v>0</v>
      </c>
      <c r="W24" s="8">
        <f t="shared" si="3"/>
        <v>0</v>
      </c>
      <c r="X24" s="8">
        <f t="shared" si="4"/>
        <v>0</v>
      </c>
      <c r="Y24" s="8">
        <f t="shared" si="5"/>
        <v>0</v>
      </c>
    </row>
    <row r="25" spans="1:25">
      <c r="A25" s="8" t="s">
        <v>26</v>
      </c>
      <c r="B25" s="9" t="str">
        <f t="shared" si="6"/>
        <v>ACHAMPETA</v>
      </c>
      <c r="C25" s="9" t="s">
        <v>70</v>
      </c>
      <c r="D25" s="10" t="s">
        <v>71</v>
      </c>
      <c r="E25" s="10"/>
      <c r="F25" s="11">
        <v>100</v>
      </c>
      <c r="G25" s="11">
        <v>2469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100</v>
      </c>
      <c r="O25" s="11">
        <v>2469</v>
      </c>
      <c r="P25" s="11">
        <v>0</v>
      </c>
      <c r="Q25" s="11">
        <v>0</v>
      </c>
      <c r="R25" s="11">
        <v>15</v>
      </c>
      <c r="S25" s="11">
        <v>370.35</v>
      </c>
      <c r="T25" s="8">
        <f t="shared" si="0"/>
        <v>0</v>
      </c>
      <c r="U25" s="8">
        <f t="shared" si="1"/>
        <v>0</v>
      </c>
      <c r="V25" s="8">
        <f t="shared" si="2"/>
        <v>0</v>
      </c>
      <c r="W25" s="8">
        <f t="shared" si="3"/>
        <v>0</v>
      </c>
      <c r="X25" s="8">
        <f t="shared" si="4"/>
        <v>0</v>
      </c>
      <c r="Y25" s="8">
        <f t="shared" si="5"/>
        <v>0</v>
      </c>
    </row>
    <row r="26" spans="1:25">
      <c r="A26" s="8" t="s">
        <v>26</v>
      </c>
      <c r="B26" s="9" t="str">
        <f t="shared" si="6"/>
        <v>ACHAMPETA</v>
      </c>
      <c r="C26" s="9" t="s">
        <v>72</v>
      </c>
      <c r="D26" s="10" t="s">
        <v>73</v>
      </c>
      <c r="E26" s="10"/>
      <c r="F26" s="11">
        <v>300</v>
      </c>
      <c r="G26" s="11">
        <v>19008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300</v>
      </c>
      <c r="O26" s="11">
        <v>19008</v>
      </c>
      <c r="P26" s="11">
        <v>0</v>
      </c>
      <c r="Q26" s="11">
        <v>0</v>
      </c>
      <c r="R26" s="11">
        <v>50</v>
      </c>
      <c r="S26" s="11">
        <v>3168</v>
      </c>
      <c r="T26" s="8">
        <f t="shared" si="0"/>
        <v>0</v>
      </c>
      <c r="U26" s="8">
        <f t="shared" si="1"/>
        <v>0</v>
      </c>
      <c r="V26" s="8">
        <f t="shared" si="2"/>
        <v>0</v>
      </c>
      <c r="W26" s="8">
        <f t="shared" si="3"/>
        <v>0</v>
      </c>
      <c r="X26" s="8">
        <f t="shared" si="4"/>
        <v>0</v>
      </c>
      <c r="Y26" s="8">
        <f t="shared" si="5"/>
        <v>0</v>
      </c>
    </row>
    <row r="27" spans="1:25">
      <c r="A27" s="8" t="s">
        <v>26</v>
      </c>
      <c r="B27" s="9" t="str">
        <f t="shared" si="6"/>
        <v>ACHAMPETA</v>
      </c>
      <c r="C27" s="9" t="s">
        <v>74</v>
      </c>
      <c r="D27" s="10" t="s">
        <v>75</v>
      </c>
      <c r="E27" s="10"/>
      <c r="F27" s="11">
        <v>2850</v>
      </c>
      <c r="G27" s="11">
        <v>193486.5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2850</v>
      </c>
      <c r="O27" s="11">
        <v>193486.5</v>
      </c>
      <c r="P27" s="11">
        <v>0</v>
      </c>
      <c r="Q27" s="11">
        <v>0</v>
      </c>
      <c r="R27" s="11">
        <v>715</v>
      </c>
      <c r="S27" s="11">
        <v>48541.350000000006</v>
      </c>
      <c r="T27" s="8">
        <f t="shared" si="0"/>
        <v>0</v>
      </c>
      <c r="U27" s="8">
        <f t="shared" si="1"/>
        <v>0</v>
      </c>
      <c r="V27" s="8">
        <f t="shared" si="2"/>
        <v>0</v>
      </c>
      <c r="W27" s="8">
        <f t="shared" si="3"/>
        <v>0</v>
      </c>
      <c r="X27" s="8">
        <f t="shared" si="4"/>
        <v>0</v>
      </c>
      <c r="Y27" s="8">
        <f t="shared" si="5"/>
        <v>0</v>
      </c>
    </row>
    <row r="28" spans="1:25">
      <c r="A28" s="8" t="s">
        <v>26</v>
      </c>
      <c r="B28" s="9" t="str">
        <f t="shared" si="6"/>
        <v>ACHAMPETA</v>
      </c>
      <c r="C28" s="9" t="s">
        <v>76</v>
      </c>
      <c r="D28" s="10" t="s">
        <v>77</v>
      </c>
      <c r="E28" s="10"/>
      <c r="F28" s="11">
        <v>200</v>
      </c>
      <c r="G28" s="11">
        <v>10286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200</v>
      </c>
      <c r="O28" s="11">
        <v>10286</v>
      </c>
      <c r="P28" s="11">
        <v>0</v>
      </c>
      <c r="Q28" s="11">
        <v>0</v>
      </c>
      <c r="R28" s="11">
        <v>40</v>
      </c>
      <c r="S28" s="11">
        <v>2057.1999999999998</v>
      </c>
      <c r="T28" s="8">
        <f t="shared" si="0"/>
        <v>0</v>
      </c>
      <c r="U28" s="8">
        <f t="shared" si="1"/>
        <v>0</v>
      </c>
      <c r="V28" s="8">
        <f t="shared" si="2"/>
        <v>0</v>
      </c>
      <c r="W28" s="8">
        <f t="shared" si="3"/>
        <v>0</v>
      </c>
      <c r="X28" s="8">
        <f t="shared" si="4"/>
        <v>0</v>
      </c>
      <c r="Y28" s="8">
        <f t="shared" si="5"/>
        <v>0</v>
      </c>
    </row>
    <row r="29" spans="1:25">
      <c r="A29" s="8" t="s">
        <v>26</v>
      </c>
      <c r="B29" s="9" t="str">
        <f t="shared" si="6"/>
        <v>ACHAMPETA</v>
      </c>
      <c r="C29" s="9" t="s">
        <v>78</v>
      </c>
      <c r="D29" s="10" t="s">
        <v>79</v>
      </c>
      <c r="E29" s="10"/>
      <c r="F29" s="11">
        <v>190</v>
      </c>
      <c r="G29" s="11">
        <v>9800.2000000000007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190</v>
      </c>
      <c r="O29" s="11">
        <v>9800.2000000000007</v>
      </c>
      <c r="P29" s="11">
        <v>0</v>
      </c>
      <c r="Q29" s="11">
        <v>0</v>
      </c>
      <c r="R29" s="11">
        <v>30</v>
      </c>
      <c r="S29" s="11">
        <v>1547.4</v>
      </c>
      <c r="T29" s="8">
        <f t="shared" si="0"/>
        <v>0</v>
      </c>
      <c r="U29" s="8">
        <f t="shared" si="1"/>
        <v>0</v>
      </c>
      <c r="V29" s="8">
        <f t="shared" si="2"/>
        <v>0</v>
      </c>
      <c r="W29" s="8">
        <f t="shared" si="3"/>
        <v>0</v>
      </c>
      <c r="X29" s="8">
        <f t="shared" si="4"/>
        <v>0</v>
      </c>
      <c r="Y29" s="8">
        <f t="shared" si="5"/>
        <v>0</v>
      </c>
    </row>
    <row r="30" spans="1:25">
      <c r="A30" s="8" t="s">
        <v>26</v>
      </c>
      <c r="B30" s="9" t="str">
        <f t="shared" si="6"/>
        <v>ACHAMPETA</v>
      </c>
      <c r="C30" s="9" t="s">
        <v>80</v>
      </c>
      <c r="D30" s="10" t="s">
        <v>81</v>
      </c>
      <c r="E30" s="10"/>
      <c r="F30" s="11">
        <v>480</v>
      </c>
      <c r="G30" s="11">
        <v>25086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480</v>
      </c>
      <c r="O30" s="11">
        <v>25086</v>
      </c>
      <c r="P30" s="11">
        <v>0</v>
      </c>
      <c r="Q30" s="11">
        <v>0</v>
      </c>
      <c r="R30" s="11">
        <v>65</v>
      </c>
      <c r="S30" s="11">
        <v>3397.4999999999995</v>
      </c>
      <c r="T30" s="8">
        <f t="shared" si="0"/>
        <v>0</v>
      </c>
      <c r="U30" s="8">
        <f t="shared" si="1"/>
        <v>0</v>
      </c>
      <c r="V30" s="8">
        <f t="shared" si="2"/>
        <v>0</v>
      </c>
      <c r="W30" s="8">
        <f t="shared" si="3"/>
        <v>0</v>
      </c>
      <c r="X30" s="8">
        <f t="shared" si="4"/>
        <v>0</v>
      </c>
      <c r="Y30" s="8">
        <f t="shared" si="5"/>
        <v>0</v>
      </c>
    </row>
    <row r="31" spans="1:25">
      <c r="A31" s="8" t="s">
        <v>26</v>
      </c>
      <c r="B31" s="9" t="str">
        <f t="shared" si="6"/>
        <v>ACHAMPETA</v>
      </c>
      <c r="C31" s="9" t="s">
        <v>82</v>
      </c>
      <c r="D31" s="10" t="s">
        <v>83</v>
      </c>
      <c r="E31" s="10"/>
      <c r="F31" s="11">
        <v>3330</v>
      </c>
      <c r="G31" s="11">
        <v>271694.7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3330</v>
      </c>
      <c r="O31" s="11">
        <v>271694.7</v>
      </c>
      <c r="P31" s="11">
        <v>0</v>
      </c>
      <c r="Q31" s="11">
        <v>0</v>
      </c>
      <c r="R31" s="11">
        <v>785</v>
      </c>
      <c r="S31" s="11">
        <v>82405.900000000009</v>
      </c>
      <c r="T31" s="8">
        <f t="shared" si="0"/>
        <v>0</v>
      </c>
      <c r="U31" s="8">
        <f t="shared" si="1"/>
        <v>0</v>
      </c>
      <c r="V31" s="8">
        <f t="shared" si="2"/>
        <v>0</v>
      </c>
      <c r="W31" s="8">
        <f t="shared" si="3"/>
        <v>0</v>
      </c>
      <c r="X31" s="8">
        <f t="shared" si="4"/>
        <v>0</v>
      </c>
      <c r="Y31" s="8">
        <f t="shared" si="5"/>
        <v>0</v>
      </c>
    </row>
    <row r="32" spans="1:25">
      <c r="A32" s="8" t="s">
        <v>26</v>
      </c>
      <c r="B32" s="9" t="str">
        <f t="shared" si="6"/>
        <v>ACHAMPETA</v>
      </c>
      <c r="C32" s="9" t="s">
        <v>84</v>
      </c>
      <c r="D32" s="10" t="s">
        <v>85</v>
      </c>
      <c r="E32" s="10"/>
      <c r="F32" s="11">
        <v>524</v>
      </c>
      <c r="G32" s="11">
        <v>16437.879999999997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524</v>
      </c>
      <c r="O32" s="11">
        <v>16437.879999999997</v>
      </c>
      <c r="P32" s="11">
        <v>0</v>
      </c>
      <c r="Q32" s="11">
        <v>0</v>
      </c>
      <c r="R32" s="11">
        <v>76</v>
      </c>
      <c r="S32" s="11">
        <v>2384.12</v>
      </c>
      <c r="T32" s="8">
        <f t="shared" si="0"/>
        <v>0</v>
      </c>
      <c r="U32" s="8">
        <f t="shared" si="1"/>
        <v>0</v>
      </c>
      <c r="V32" s="8">
        <f t="shared" si="2"/>
        <v>0</v>
      </c>
      <c r="W32" s="8">
        <f t="shared" si="3"/>
        <v>0</v>
      </c>
      <c r="X32" s="8">
        <f t="shared" si="4"/>
        <v>0</v>
      </c>
      <c r="Y32" s="8">
        <f t="shared" si="5"/>
        <v>0</v>
      </c>
    </row>
    <row r="33" spans="1:25">
      <c r="A33" s="8" t="s">
        <v>26</v>
      </c>
      <c r="B33" s="9" t="str">
        <f t="shared" si="6"/>
        <v>ACHAMPETA</v>
      </c>
      <c r="C33" s="9" t="s">
        <v>86</v>
      </c>
      <c r="D33" s="10" t="s">
        <v>87</v>
      </c>
      <c r="E33" s="10"/>
      <c r="F33" s="11">
        <v>275</v>
      </c>
      <c r="G33" s="11">
        <v>5739.7999999999993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275</v>
      </c>
      <c r="O33" s="11">
        <v>5739.7999999999993</v>
      </c>
      <c r="P33" s="11">
        <v>0</v>
      </c>
      <c r="Q33" s="11">
        <v>0</v>
      </c>
      <c r="R33" s="11">
        <v>25</v>
      </c>
      <c r="S33" s="11">
        <v>521.79999999999995</v>
      </c>
      <c r="T33" s="8">
        <f t="shared" si="0"/>
        <v>0</v>
      </c>
      <c r="U33" s="8">
        <f t="shared" si="1"/>
        <v>0</v>
      </c>
      <c r="V33" s="8">
        <f t="shared" si="2"/>
        <v>0</v>
      </c>
      <c r="W33" s="8">
        <f t="shared" si="3"/>
        <v>0</v>
      </c>
      <c r="X33" s="8">
        <f t="shared" si="4"/>
        <v>0</v>
      </c>
      <c r="Y33" s="8">
        <f t="shared" si="5"/>
        <v>0</v>
      </c>
    </row>
    <row r="34" spans="1:25">
      <c r="A34" s="8" t="s">
        <v>26</v>
      </c>
      <c r="B34" s="9" t="str">
        <f t="shared" si="6"/>
        <v>ACHAMPETA</v>
      </c>
      <c r="C34" s="9" t="s">
        <v>88</v>
      </c>
      <c r="D34" s="10" t="s">
        <v>89</v>
      </c>
      <c r="E34" s="10"/>
      <c r="F34" s="11">
        <v>200</v>
      </c>
      <c r="G34" s="11">
        <v>3702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200</v>
      </c>
      <c r="O34" s="11">
        <v>3702</v>
      </c>
      <c r="P34" s="11">
        <v>0</v>
      </c>
      <c r="Q34" s="11">
        <v>0</v>
      </c>
      <c r="R34" s="11">
        <v>30</v>
      </c>
      <c r="S34" s="11">
        <v>555.29999999999995</v>
      </c>
      <c r="T34" s="8">
        <f t="shared" si="0"/>
        <v>0</v>
      </c>
      <c r="U34" s="8">
        <f t="shared" si="1"/>
        <v>0</v>
      </c>
      <c r="V34" s="8">
        <f t="shared" si="2"/>
        <v>0</v>
      </c>
      <c r="W34" s="8">
        <f t="shared" si="3"/>
        <v>0</v>
      </c>
      <c r="X34" s="8">
        <f t="shared" si="4"/>
        <v>0</v>
      </c>
      <c r="Y34" s="8">
        <f t="shared" si="5"/>
        <v>0</v>
      </c>
    </row>
    <row r="35" spans="1:25">
      <c r="A35" s="8" t="s">
        <v>26</v>
      </c>
      <c r="B35" s="9" t="str">
        <f t="shared" si="6"/>
        <v>ACHAMPETA</v>
      </c>
      <c r="C35" s="9" t="s">
        <v>90</v>
      </c>
      <c r="D35" s="10" t="s">
        <v>91</v>
      </c>
      <c r="E35" s="10"/>
      <c r="F35" s="11">
        <v>55</v>
      </c>
      <c r="G35" s="11">
        <v>1173.7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55</v>
      </c>
      <c r="O35" s="11">
        <v>1173.7</v>
      </c>
      <c r="P35" s="11">
        <v>0</v>
      </c>
      <c r="Q35" s="11">
        <v>0</v>
      </c>
      <c r="R35" s="11">
        <v>5</v>
      </c>
      <c r="S35" s="11">
        <v>106.7</v>
      </c>
      <c r="T35" s="8">
        <f t="shared" si="0"/>
        <v>0</v>
      </c>
      <c r="U35" s="8">
        <f t="shared" si="1"/>
        <v>0</v>
      </c>
      <c r="V35" s="8">
        <f t="shared" si="2"/>
        <v>0</v>
      </c>
      <c r="W35" s="8">
        <f t="shared" si="3"/>
        <v>0</v>
      </c>
      <c r="X35" s="8">
        <f t="shared" si="4"/>
        <v>0</v>
      </c>
      <c r="Y35" s="8">
        <f t="shared" si="5"/>
        <v>0</v>
      </c>
    </row>
    <row r="36" spans="1:25">
      <c r="A36" s="8" t="s">
        <v>26</v>
      </c>
      <c r="B36" s="9" t="str">
        <f t="shared" si="6"/>
        <v>ACHAMPETA</v>
      </c>
      <c r="C36" s="9" t="s">
        <v>92</v>
      </c>
      <c r="D36" s="10" t="s">
        <v>93</v>
      </c>
      <c r="E36" s="10"/>
      <c r="F36" s="11">
        <v>90</v>
      </c>
      <c r="G36" s="11">
        <v>2036.7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90</v>
      </c>
      <c r="O36" s="11">
        <v>2036.7</v>
      </c>
      <c r="P36" s="11">
        <v>0</v>
      </c>
      <c r="Q36" s="11">
        <v>0</v>
      </c>
      <c r="R36" s="11">
        <v>10</v>
      </c>
      <c r="S36" s="11">
        <v>226.3</v>
      </c>
      <c r="T36" s="8">
        <f t="shared" si="0"/>
        <v>0</v>
      </c>
      <c r="U36" s="8">
        <f t="shared" si="1"/>
        <v>0</v>
      </c>
      <c r="V36" s="8">
        <f t="shared" si="2"/>
        <v>0</v>
      </c>
      <c r="W36" s="8">
        <f t="shared" si="3"/>
        <v>0</v>
      </c>
      <c r="X36" s="8">
        <f t="shared" si="4"/>
        <v>0</v>
      </c>
      <c r="Y36" s="8">
        <f t="shared" si="5"/>
        <v>0</v>
      </c>
    </row>
    <row r="37" spans="1:25">
      <c r="A37" s="8" t="s">
        <v>26</v>
      </c>
      <c r="B37" s="12" t="s">
        <v>94</v>
      </c>
      <c r="C37" s="12"/>
      <c r="D37" s="6"/>
      <c r="E37" s="6"/>
      <c r="F37" s="13">
        <v>37296</v>
      </c>
      <c r="G37" s="13">
        <v>1460368.0999999999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37296</v>
      </c>
      <c r="O37" s="13">
        <v>1460368.0999999999</v>
      </c>
      <c r="P37" s="13">
        <v>0</v>
      </c>
      <c r="Q37" s="13">
        <v>0</v>
      </c>
      <c r="R37" s="13">
        <v>7929</v>
      </c>
      <c r="S37" s="13">
        <v>321648.08</v>
      </c>
      <c r="T37" s="14">
        <f t="shared" ref="T37:Y37" si="7">SUM(T4:T36)</f>
        <v>0</v>
      </c>
      <c r="U37" s="14">
        <f t="shared" si="7"/>
        <v>0</v>
      </c>
      <c r="V37" s="14">
        <f t="shared" si="7"/>
        <v>0</v>
      </c>
      <c r="W37" s="14">
        <f t="shared" si="7"/>
        <v>0</v>
      </c>
      <c r="X37" s="14">
        <f t="shared" si="7"/>
        <v>0</v>
      </c>
      <c r="Y37" s="14">
        <f t="shared" si="7"/>
        <v>0</v>
      </c>
    </row>
    <row r="38" spans="1:25">
      <c r="A38" s="8" t="s">
        <v>95</v>
      </c>
      <c r="B38" s="9" t="s">
        <v>96</v>
      </c>
      <c r="C38" s="9" t="s">
        <v>28</v>
      </c>
      <c r="D38" s="10" t="s">
        <v>29</v>
      </c>
      <c r="E38" s="10">
        <v>1</v>
      </c>
      <c r="F38" s="11">
        <v>3566</v>
      </c>
      <c r="G38" s="11">
        <v>123027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3566</v>
      </c>
      <c r="O38" s="11">
        <v>123027</v>
      </c>
      <c r="P38" s="11">
        <v>0</v>
      </c>
      <c r="Q38" s="11">
        <v>0</v>
      </c>
      <c r="R38" s="11">
        <v>674</v>
      </c>
      <c r="S38" s="11">
        <v>23253</v>
      </c>
      <c r="T38" s="8">
        <f t="shared" ref="T38:T69" si="8">+N38*$T$1/100</f>
        <v>0</v>
      </c>
      <c r="U38" s="8">
        <f t="shared" ref="U38:U69" si="9">+N38*$U$1/100</f>
        <v>0</v>
      </c>
      <c r="V38" s="8">
        <f t="shared" ref="V38:V69" si="10">+N38*$V$1/100</f>
        <v>0</v>
      </c>
      <c r="W38" s="8">
        <f t="shared" ref="W38:W69" si="11">+N38*$W$1/100</f>
        <v>0</v>
      </c>
      <c r="X38" s="8">
        <f t="shared" ref="X38:X69" si="12">+N38*$X$1/100</f>
        <v>0</v>
      </c>
      <c r="Y38" s="8">
        <f t="shared" ref="Y38:Y69" si="13">+N38*$Y$1/100</f>
        <v>0</v>
      </c>
    </row>
    <row r="39" spans="1:25">
      <c r="A39" s="8" t="s">
        <v>95</v>
      </c>
      <c r="B39" s="9" t="str">
        <f>B38</f>
        <v>ADONI</v>
      </c>
      <c r="C39" s="15" t="s">
        <v>97</v>
      </c>
      <c r="D39" s="10" t="s">
        <v>98</v>
      </c>
      <c r="E39" s="10"/>
      <c r="F39" s="11">
        <v>2250</v>
      </c>
      <c r="G39" s="11">
        <v>30122.5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2250</v>
      </c>
      <c r="O39" s="11">
        <v>30122.5</v>
      </c>
      <c r="P39" s="11">
        <v>0</v>
      </c>
      <c r="Q39" s="11">
        <v>0</v>
      </c>
      <c r="R39" s="11">
        <v>450</v>
      </c>
      <c r="S39" s="11">
        <v>6024.5</v>
      </c>
      <c r="T39" s="8">
        <f t="shared" si="8"/>
        <v>0</v>
      </c>
      <c r="U39" s="8">
        <f t="shared" si="9"/>
        <v>0</v>
      </c>
      <c r="V39" s="8">
        <f t="shared" si="10"/>
        <v>0</v>
      </c>
      <c r="W39" s="8">
        <f t="shared" si="11"/>
        <v>0</v>
      </c>
      <c r="X39" s="8">
        <f t="shared" si="12"/>
        <v>0</v>
      </c>
      <c r="Y39" s="8">
        <f t="shared" si="13"/>
        <v>0</v>
      </c>
    </row>
    <row r="40" spans="1:25">
      <c r="A40" s="8" t="s">
        <v>95</v>
      </c>
      <c r="B40" s="9" t="str">
        <f t="shared" ref="B40:B69" si="14">+B39</f>
        <v>ADONI</v>
      </c>
      <c r="C40" s="9" t="s">
        <v>30</v>
      </c>
      <c r="D40" s="10" t="s">
        <v>31</v>
      </c>
      <c r="E40" s="10"/>
      <c r="F40" s="11">
        <v>240</v>
      </c>
      <c r="G40" s="11">
        <v>4980</v>
      </c>
      <c r="H40" s="11">
        <v>0</v>
      </c>
      <c r="I40" s="11">
        <v>0</v>
      </c>
      <c r="J40" s="11">
        <v>0</v>
      </c>
      <c r="K40" s="11">
        <v>0</v>
      </c>
      <c r="L40" s="11">
        <v>44</v>
      </c>
      <c r="M40" s="11">
        <v>913</v>
      </c>
      <c r="N40" s="11">
        <v>196</v>
      </c>
      <c r="O40" s="11">
        <v>4067</v>
      </c>
      <c r="P40" s="11">
        <v>0</v>
      </c>
      <c r="Q40" s="11">
        <v>0</v>
      </c>
      <c r="R40" s="11">
        <v>0</v>
      </c>
      <c r="S40" s="11">
        <v>0</v>
      </c>
      <c r="T40" s="8">
        <f t="shared" si="8"/>
        <v>0</v>
      </c>
      <c r="U40" s="8">
        <f t="shared" si="9"/>
        <v>0</v>
      </c>
      <c r="V40" s="8">
        <f t="shared" si="10"/>
        <v>0</v>
      </c>
      <c r="W40" s="8">
        <f t="shared" si="11"/>
        <v>0</v>
      </c>
      <c r="X40" s="8">
        <f t="shared" si="12"/>
        <v>0</v>
      </c>
      <c r="Y40" s="8">
        <f t="shared" si="13"/>
        <v>0</v>
      </c>
    </row>
    <row r="41" spans="1:25">
      <c r="A41" s="8" t="s">
        <v>95</v>
      </c>
      <c r="B41" s="9" t="str">
        <f t="shared" si="14"/>
        <v>ADONI</v>
      </c>
      <c r="C41" s="9" t="s">
        <v>34</v>
      </c>
      <c r="D41" s="10" t="s">
        <v>35</v>
      </c>
      <c r="E41" s="10"/>
      <c r="F41" s="11">
        <v>450</v>
      </c>
      <c r="G41" s="11">
        <v>14152.5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450</v>
      </c>
      <c r="O41" s="11">
        <v>14152.5</v>
      </c>
      <c r="P41" s="11">
        <v>0</v>
      </c>
      <c r="Q41" s="11">
        <v>0</v>
      </c>
      <c r="R41" s="11">
        <v>3</v>
      </c>
      <c r="S41" s="11">
        <v>94.35</v>
      </c>
      <c r="T41" s="8">
        <f t="shared" si="8"/>
        <v>0</v>
      </c>
      <c r="U41" s="8">
        <f t="shared" si="9"/>
        <v>0</v>
      </c>
      <c r="V41" s="8">
        <f t="shared" si="10"/>
        <v>0</v>
      </c>
      <c r="W41" s="8">
        <f t="shared" si="11"/>
        <v>0</v>
      </c>
      <c r="X41" s="8">
        <f t="shared" si="12"/>
        <v>0</v>
      </c>
      <c r="Y41" s="8">
        <f t="shared" si="13"/>
        <v>0</v>
      </c>
    </row>
    <row r="42" spans="1:25">
      <c r="A42" s="8" t="s">
        <v>95</v>
      </c>
      <c r="B42" s="9" t="str">
        <f t="shared" si="14"/>
        <v>ADONI</v>
      </c>
      <c r="C42" s="9" t="s">
        <v>36</v>
      </c>
      <c r="D42" s="10" t="s">
        <v>37</v>
      </c>
      <c r="E42" s="10"/>
      <c r="F42" s="11">
        <v>743</v>
      </c>
      <c r="G42" s="11">
        <v>23307.910000000003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743</v>
      </c>
      <c r="O42" s="11">
        <v>23307.910000000003</v>
      </c>
      <c r="P42" s="11">
        <v>0</v>
      </c>
      <c r="Q42" s="11">
        <v>0</v>
      </c>
      <c r="R42" s="11">
        <v>127</v>
      </c>
      <c r="S42" s="11">
        <v>3983.99</v>
      </c>
      <c r="T42" s="8">
        <f t="shared" si="8"/>
        <v>0</v>
      </c>
      <c r="U42" s="8">
        <f t="shared" si="9"/>
        <v>0</v>
      </c>
      <c r="V42" s="8">
        <f t="shared" si="10"/>
        <v>0</v>
      </c>
      <c r="W42" s="8">
        <f t="shared" si="11"/>
        <v>0</v>
      </c>
      <c r="X42" s="8">
        <f t="shared" si="12"/>
        <v>0</v>
      </c>
      <c r="Y42" s="8">
        <f t="shared" si="13"/>
        <v>0</v>
      </c>
    </row>
    <row r="43" spans="1:25">
      <c r="A43" s="8" t="s">
        <v>95</v>
      </c>
      <c r="B43" s="9" t="str">
        <f t="shared" si="14"/>
        <v>ADONI</v>
      </c>
      <c r="C43" s="9" t="s">
        <v>38</v>
      </c>
      <c r="D43" s="10" t="s">
        <v>39</v>
      </c>
      <c r="E43" s="10"/>
      <c r="F43" s="11">
        <v>5495</v>
      </c>
      <c r="G43" s="11">
        <v>283394.3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5495</v>
      </c>
      <c r="O43" s="11">
        <v>283394.3</v>
      </c>
      <c r="P43" s="11">
        <v>0</v>
      </c>
      <c r="Q43" s="11">
        <v>0</v>
      </c>
      <c r="R43" s="11">
        <v>1155</v>
      </c>
      <c r="S43" s="11">
        <v>59570.7</v>
      </c>
      <c r="T43" s="8">
        <f t="shared" si="8"/>
        <v>0</v>
      </c>
      <c r="U43" s="8">
        <f t="shared" si="9"/>
        <v>0</v>
      </c>
      <c r="V43" s="8">
        <f t="shared" si="10"/>
        <v>0</v>
      </c>
      <c r="W43" s="8">
        <f t="shared" si="11"/>
        <v>0</v>
      </c>
      <c r="X43" s="8">
        <f t="shared" si="12"/>
        <v>0</v>
      </c>
      <c r="Y43" s="8">
        <f t="shared" si="13"/>
        <v>0</v>
      </c>
    </row>
    <row r="44" spans="1:25">
      <c r="A44" s="8" t="s">
        <v>95</v>
      </c>
      <c r="B44" s="9" t="str">
        <f t="shared" si="14"/>
        <v>ADONI</v>
      </c>
      <c r="C44" s="9" t="s">
        <v>40</v>
      </c>
      <c r="D44" s="10" t="s">
        <v>41</v>
      </c>
      <c r="E44" s="10"/>
      <c r="F44" s="11">
        <v>502</v>
      </c>
      <c r="G44" s="11">
        <v>13294.199999999999</v>
      </c>
      <c r="H44" s="11">
        <v>0</v>
      </c>
      <c r="I44" s="11">
        <v>0</v>
      </c>
      <c r="J44" s="11">
        <v>2</v>
      </c>
      <c r="K44" s="11">
        <v>52.7</v>
      </c>
      <c r="L44" s="11">
        <v>0</v>
      </c>
      <c r="M44" s="11">
        <v>0</v>
      </c>
      <c r="N44" s="11">
        <v>500</v>
      </c>
      <c r="O44" s="11">
        <v>13241.5</v>
      </c>
      <c r="P44" s="11">
        <v>0</v>
      </c>
      <c r="Q44" s="11">
        <v>0</v>
      </c>
      <c r="R44" s="11">
        <v>78</v>
      </c>
      <c r="S44" s="11">
        <v>2065.8000000000002</v>
      </c>
      <c r="T44" s="8">
        <f t="shared" si="8"/>
        <v>0</v>
      </c>
      <c r="U44" s="8">
        <f t="shared" si="9"/>
        <v>0</v>
      </c>
      <c r="V44" s="8">
        <f t="shared" si="10"/>
        <v>0</v>
      </c>
      <c r="W44" s="8">
        <f t="shared" si="11"/>
        <v>0</v>
      </c>
      <c r="X44" s="8">
        <f t="shared" si="12"/>
        <v>0</v>
      </c>
      <c r="Y44" s="8">
        <f t="shared" si="13"/>
        <v>0</v>
      </c>
    </row>
    <row r="45" spans="1:25">
      <c r="A45" s="8" t="s">
        <v>95</v>
      </c>
      <c r="B45" s="9" t="str">
        <f t="shared" si="14"/>
        <v>ADONI</v>
      </c>
      <c r="C45" s="9" t="s">
        <v>42</v>
      </c>
      <c r="D45" s="10" t="s">
        <v>43</v>
      </c>
      <c r="E45" s="10"/>
      <c r="F45" s="11">
        <v>186</v>
      </c>
      <c r="G45" s="11">
        <v>20406.060000000001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186</v>
      </c>
      <c r="O45" s="11">
        <v>20406.060000000001</v>
      </c>
      <c r="P45" s="11">
        <v>0</v>
      </c>
      <c r="Q45" s="11">
        <v>0</v>
      </c>
      <c r="R45" s="11">
        <v>34</v>
      </c>
      <c r="S45" s="11">
        <v>3730.14</v>
      </c>
      <c r="T45" s="8">
        <f t="shared" si="8"/>
        <v>0</v>
      </c>
      <c r="U45" s="8">
        <f t="shared" si="9"/>
        <v>0</v>
      </c>
      <c r="V45" s="8">
        <f t="shared" si="10"/>
        <v>0</v>
      </c>
      <c r="W45" s="8">
        <f t="shared" si="11"/>
        <v>0</v>
      </c>
      <c r="X45" s="8">
        <f t="shared" si="12"/>
        <v>0</v>
      </c>
      <c r="Y45" s="8">
        <f t="shared" si="13"/>
        <v>0</v>
      </c>
    </row>
    <row r="46" spans="1:25">
      <c r="A46" s="8" t="s">
        <v>95</v>
      </c>
      <c r="B46" s="9" t="str">
        <f t="shared" si="14"/>
        <v>ADONI</v>
      </c>
      <c r="C46" s="9" t="s">
        <v>44</v>
      </c>
      <c r="D46" s="10" t="s">
        <v>45</v>
      </c>
      <c r="E46" s="10"/>
      <c r="F46" s="11">
        <v>504</v>
      </c>
      <c r="G46" s="11">
        <v>38989.440000000002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504</v>
      </c>
      <c r="O46" s="11">
        <v>38989.440000000002</v>
      </c>
      <c r="P46" s="11">
        <v>0</v>
      </c>
      <c r="Q46" s="11">
        <v>0</v>
      </c>
      <c r="R46" s="11">
        <v>96</v>
      </c>
      <c r="S46" s="11">
        <v>7426.56</v>
      </c>
      <c r="T46" s="8">
        <f t="shared" si="8"/>
        <v>0</v>
      </c>
      <c r="U46" s="8">
        <f t="shared" si="9"/>
        <v>0</v>
      </c>
      <c r="V46" s="8">
        <f t="shared" si="10"/>
        <v>0</v>
      </c>
      <c r="W46" s="8">
        <f t="shared" si="11"/>
        <v>0</v>
      </c>
      <c r="X46" s="8">
        <f t="shared" si="12"/>
        <v>0</v>
      </c>
      <c r="Y46" s="8">
        <f t="shared" si="13"/>
        <v>0</v>
      </c>
    </row>
    <row r="47" spans="1:25">
      <c r="A47" s="8" t="s">
        <v>95</v>
      </c>
      <c r="B47" s="9" t="str">
        <f t="shared" si="14"/>
        <v>ADONI</v>
      </c>
      <c r="C47" s="9" t="s">
        <v>99</v>
      </c>
      <c r="D47" s="10" t="s">
        <v>100</v>
      </c>
      <c r="E47" s="10"/>
      <c r="F47" s="11">
        <v>708</v>
      </c>
      <c r="G47" s="11">
        <v>17409.72</v>
      </c>
      <c r="H47" s="11">
        <v>0</v>
      </c>
      <c r="I47" s="11">
        <v>0</v>
      </c>
      <c r="J47" s="11">
        <v>2</v>
      </c>
      <c r="K47" s="11">
        <v>40.119999999999997</v>
      </c>
      <c r="L47" s="11">
        <v>0</v>
      </c>
      <c r="M47" s="11">
        <v>0</v>
      </c>
      <c r="N47" s="11">
        <v>706</v>
      </c>
      <c r="O47" s="11">
        <v>17369.599999999999</v>
      </c>
      <c r="P47" s="11">
        <v>0</v>
      </c>
      <c r="Q47" s="11">
        <v>0</v>
      </c>
      <c r="R47" s="11">
        <v>132</v>
      </c>
      <c r="S47" s="11">
        <v>3245.88</v>
      </c>
      <c r="T47" s="8">
        <f t="shared" si="8"/>
        <v>0</v>
      </c>
      <c r="U47" s="8">
        <f t="shared" si="9"/>
        <v>0</v>
      </c>
      <c r="V47" s="8">
        <f t="shared" si="10"/>
        <v>0</v>
      </c>
      <c r="W47" s="8">
        <f t="shared" si="11"/>
        <v>0</v>
      </c>
      <c r="X47" s="8">
        <f t="shared" si="12"/>
        <v>0</v>
      </c>
      <c r="Y47" s="8">
        <f t="shared" si="13"/>
        <v>0</v>
      </c>
    </row>
    <row r="48" spans="1:25">
      <c r="A48" s="8" t="s">
        <v>95</v>
      </c>
      <c r="B48" s="9" t="str">
        <f t="shared" si="14"/>
        <v>ADONI</v>
      </c>
      <c r="C48" s="9" t="s">
        <v>101</v>
      </c>
      <c r="D48" s="10" t="s">
        <v>102</v>
      </c>
      <c r="E48" s="10"/>
      <c r="F48" s="11">
        <v>126</v>
      </c>
      <c r="G48" s="11">
        <v>2176.92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126</v>
      </c>
      <c r="O48" s="11">
        <v>2176.92</v>
      </c>
      <c r="P48" s="11">
        <v>0</v>
      </c>
      <c r="Q48" s="11">
        <v>0</v>
      </c>
      <c r="R48" s="11">
        <v>14</v>
      </c>
      <c r="S48" s="11">
        <v>241.88</v>
      </c>
      <c r="T48" s="8">
        <f t="shared" si="8"/>
        <v>0</v>
      </c>
      <c r="U48" s="8">
        <f t="shared" si="9"/>
        <v>0</v>
      </c>
      <c r="V48" s="8">
        <f t="shared" si="10"/>
        <v>0</v>
      </c>
      <c r="W48" s="8">
        <f t="shared" si="11"/>
        <v>0</v>
      </c>
      <c r="X48" s="8">
        <f t="shared" si="12"/>
        <v>0</v>
      </c>
      <c r="Y48" s="8">
        <f t="shared" si="13"/>
        <v>0</v>
      </c>
    </row>
    <row r="49" spans="1:25">
      <c r="A49" s="8" t="s">
        <v>95</v>
      </c>
      <c r="B49" s="9" t="str">
        <f t="shared" si="14"/>
        <v>ADONI</v>
      </c>
      <c r="C49" s="9" t="s">
        <v>103</v>
      </c>
      <c r="D49" s="10" t="s">
        <v>104</v>
      </c>
      <c r="E49" s="10"/>
      <c r="F49" s="11">
        <v>244</v>
      </c>
      <c r="G49" s="11">
        <v>5521.7199999999993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244</v>
      </c>
      <c r="O49" s="11">
        <v>5521.7199999999993</v>
      </c>
      <c r="P49" s="11">
        <v>0</v>
      </c>
      <c r="Q49" s="11">
        <v>0</v>
      </c>
      <c r="R49" s="11">
        <v>36</v>
      </c>
      <c r="S49" s="11">
        <v>814.68</v>
      </c>
      <c r="T49" s="8">
        <f t="shared" si="8"/>
        <v>0</v>
      </c>
      <c r="U49" s="8">
        <f t="shared" si="9"/>
        <v>0</v>
      </c>
      <c r="V49" s="8">
        <f t="shared" si="10"/>
        <v>0</v>
      </c>
      <c r="W49" s="8">
        <f t="shared" si="11"/>
        <v>0</v>
      </c>
      <c r="X49" s="8">
        <f t="shared" si="12"/>
        <v>0</v>
      </c>
      <c r="Y49" s="8">
        <f t="shared" si="13"/>
        <v>0</v>
      </c>
    </row>
    <row r="50" spans="1:25">
      <c r="A50" s="8" t="s">
        <v>95</v>
      </c>
      <c r="B50" s="9" t="str">
        <f t="shared" si="14"/>
        <v>ADONI</v>
      </c>
      <c r="C50" s="9" t="s">
        <v>46</v>
      </c>
      <c r="D50" s="10" t="s">
        <v>47</v>
      </c>
      <c r="E50" s="10"/>
      <c r="F50" s="11">
        <v>3126</v>
      </c>
      <c r="G50" s="11">
        <v>81519.48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3126</v>
      </c>
      <c r="O50" s="11">
        <v>81519.48</v>
      </c>
      <c r="P50" s="11">
        <v>0</v>
      </c>
      <c r="Q50" s="11">
        <v>0</v>
      </c>
      <c r="R50" s="11">
        <v>616</v>
      </c>
      <c r="S50" s="11">
        <v>16064.679999999998</v>
      </c>
      <c r="T50" s="8">
        <f t="shared" si="8"/>
        <v>0</v>
      </c>
      <c r="U50" s="8">
        <f t="shared" si="9"/>
        <v>0</v>
      </c>
      <c r="V50" s="8">
        <f t="shared" si="10"/>
        <v>0</v>
      </c>
      <c r="W50" s="8">
        <f t="shared" si="11"/>
        <v>0</v>
      </c>
      <c r="X50" s="8">
        <f t="shared" si="12"/>
        <v>0</v>
      </c>
      <c r="Y50" s="8">
        <f t="shared" si="13"/>
        <v>0</v>
      </c>
    </row>
    <row r="51" spans="1:25">
      <c r="A51" s="8" t="s">
        <v>95</v>
      </c>
      <c r="B51" s="9" t="str">
        <f t="shared" si="14"/>
        <v>ADONI</v>
      </c>
      <c r="C51" s="9" t="s">
        <v>48</v>
      </c>
      <c r="D51" s="10" t="s">
        <v>49</v>
      </c>
      <c r="E51" s="10"/>
      <c r="F51" s="11">
        <v>708</v>
      </c>
      <c r="G51" s="11">
        <v>14755.380000000001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708</v>
      </c>
      <c r="O51" s="11">
        <v>14755.380000000001</v>
      </c>
      <c r="P51" s="11">
        <v>0</v>
      </c>
      <c r="Q51" s="11">
        <v>0</v>
      </c>
      <c r="R51" s="11">
        <v>132</v>
      </c>
      <c r="S51" s="11">
        <v>2752.02</v>
      </c>
      <c r="T51" s="8">
        <f t="shared" si="8"/>
        <v>0</v>
      </c>
      <c r="U51" s="8">
        <f t="shared" si="9"/>
        <v>0</v>
      </c>
      <c r="V51" s="8">
        <f t="shared" si="10"/>
        <v>0</v>
      </c>
      <c r="W51" s="8">
        <f t="shared" si="11"/>
        <v>0</v>
      </c>
      <c r="X51" s="8">
        <f t="shared" si="12"/>
        <v>0</v>
      </c>
      <c r="Y51" s="8">
        <f t="shared" si="13"/>
        <v>0</v>
      </c>
    </row>
    <row r="52" spans="1:25">
      <c r="A52" s="8" t="s">
        <v>95</v>
      </c>
      <c r="B52" s="9" t="str">
        <f t="shared" si="14"/>
        <v>ADONI</v>
      </c>
      <c r="C52" s="9" t="s">
        <v>50</v>
      </c>
      <c r="D52" s="10" t="s">
        <v>51</v>
      </c>
      <c r="E52" s="10"/>
      <c r="F52" s="11">
        <v>1925</v>
      </c>
      <c r="G52" s="11">
        <v>53665.5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1925</v>
      </c>
      <c r="O52" s="11">
        <v>53665.5</v>
      </c>
      <c r="P52" s="11">
        <v>0</v>
      </c>
      <c r="Q52" s="11">
        <v>0</v>
      </c>
      <c r="R52" s="11">
        <v>355</v>
      </c>
      <c r="S52" s="11">
        <v>9897.0499999999993</v>
      </c>
      <c r="T52" s="8">
        <f t="shared" si="8"/>
        <v>0</v>
      </c>
      <c r="U52" s="8">
        <f t="shared" si="9"/>
        <v>0</v>
      </c>
      <c r="V52" s="8">
        <f t="shared" si="10"/>
        <v>0</v>
      </c>
      <c r="W52" s="8">
        <f t="shared" si="11"/>
        <v>0</v>
      </c>
      <c r="X52" s="8">
        <f t="shared" si="12"/>
        <v>0</v>
      </c>
      <c r="Y52" s="8">
        <f t="shared" si="13"/>
        <v>0</v>
      </c>
    </row>
    <row r="53" spans="1:25">
      <c r="A53" s="8" t="s">
        <v>95</v>
      </c>
      <c r="B53" s="9" t="str">
        <f t="shared" si="14"/>
        <v>ADONI</v>
      </c>
      <c r="C53" s="9" t="s">
        <v>52</v>
      </c>
      <c r="D53" s="10" t="s">
        <v>53</v>
      </c>
      <c r="E53" s="10"/>
      <c r="F53" s="11">
        <v>5000</v>
      </c>
      <c r="G53" s="11">
        <v>44800</v>
      </c>
      <c r="H53" s="11">
        <v>0</v>
      </c>
      <c r="I53" s="11">
        <v>0</v>
      </c>
      <c r="J53" s="11">
        <v>0</v>
      </c>
      <c r="K53" s="11">
        <v>0</v>
      </c>
      <c r="L53" s="11">
        <v>1</v>
      </c>
      <c r="M53" s="11">
        <v>8.93</v>
      </c>
      <c r="N53" s="11">
        <v>4999</v>
      </c>
      <c r="O53" s="11">
        <v>44791.07</v>
      </c>
      <c r="P53" s="11">
        <v>0</v>
      </c>
      <c r="Q53" s="11">
        <v>0</v>
      </c>
      <c r="R53" s="11">
        <v>1450</v>
      </c>
      <c r="S53" s="11">
        <v>12992</v>
      </c>
      <c r="T53" s="8">
        <f t="shared" si="8"/>
        <v>0</v>
      </c>
      <c r="U53" s="8">
        <f t="shared" si="9"/>
        <v>0</v>
      </c>
      <c r="V53" s="8">
        <f t="shared" si="10"/>
        <v>0</v>
      </c>
      <c r="W53" s="8">
        <f t="shared" si="11"/>
        <v>0</v>
      </c>
      <c r="X53" s="8">
        <f t="shared" si="12"/>
        <v>0</v>
      </c>
      <c r="Y53" s="8">
        <f t="shared" si="13"/>
        <v>0</v>
      </c>
    </row>
    <row r="54" spans="1:25">
      <c r="A54" s="8" t="s">
        <v>95</v>
      </c>
      <c r="B54" s="9" t="str">
        <f t="shared" si="14"/>
        <v>ADONI</v>
      </c>
      <c r="C54" s="9" t="s">
        <v>54</v>
      </c>
      <c r="D54" s="10" t="s">
        <v>55</v>
      </c>
      <c r="E54" s="10"/>
      <c r="F54" s="11">
        <v>4700</v>
      </c>
      <c r="G54" s="11">
        <v>114680</v>
      </c>
      <c r="H54" s="11">
        <v>0</v>
      </c>
      <c r="I54" s="11">
        <v>0</v>
      </c>
      <c r="J54" s="11">
        <v>1</v>
      </c>
      <c r="K54" s="11">
        <v>21.18</v>
      </c>
      <c r="L54" s="11">
        <v>0</v>
      </c>
      <c r="M54" s="11">
        <v>0</v>
      </c>
      <c r="N54" s="11">
        <v>4699</v>
      </c>
      <c r="O54" s="11">
        <v>114658.82</v>
      </c>
      <c r="P54" s="11">
        <v>0</v>
      </c>
      <c r="Q54" s="11">
        <v>0</v>
      </c>
      <c r="R54" s="11">
        <v>1190</v>
      </c>
      <c r="S54" s="11">
        <v>29036</v>
      </c>
      <c r="T54" s="8">
        <f t="shared" si="8"/>
        <v>0</v>
      </c>
      <c r="U54" s="8">
        <f t="shared" si="9"/>
        <v>0</v>
      </c>
      <c r="V54" s="8">
        <f t="shared" si="10"/>
        <v>0</v>
      </c>
      <c r="W54" s="8">
        <f t="shared" si="11"/>
        <v>0</v>
      </c>
      <c r="X54" s="8">
        <f t="shared" si="12"/>
        <v>0</v>
      </c>
      <c r="Y54" s="8">
        <f t="shared" si="13"/>
        <v>0</v>
      </c>
    </row>
    <row r="55" spans="1:25">
      <c r="A55" s="8" t="s">
        <v>95</v>
      </c>
      <c r="B55" s="9" t="str">
        <f t="shared" si="14"/>
        <v>ADONI</v>
      </c>
      <c r="C55" s="9" t="s">
        <v>56</v>
      </c>
      <c r="D55" s="10" t="s">
        <v>57</v>
      </c>
      <c r="E55" s="10"/>
      <c r="F55" s="11">
        <v>5625</v>
      </c>
      <c r="G55" s="11">
        <v>68625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5625</v>
      </c>
      <c r="O55" s="11">
        <v>68625</v>
      </c>
      <c r="P55" s="11">
        <v>0</v>
      </c>
      <c r="Q55" s="11">
        <v>0</v>
      </c>
      <c r="R55" s="11">
        <v>1625</v>
      </c>
      <c r="S55" s="11">
        <v>19825</v>
      </c>
      <c r="T55" s="8">
        <f t="shared" si="8"/>
        <v>0</v>
      </c>
      <c r="U55" s="8">
        <f t="shared" si="9"/>
        <v>0</v>
      </c>
      <c r="V55" s="8">
        <f t="shared" si="10"/>
        <v>0</v>
      </c>
      <c r="W55" s="8">
        <f t="shared" si="11"/>
        <v>0</v>
      </c>
      <c r="X55" s="8">
        <f t="shared" si="12"/>
        <v>0</v>
      </c>
      <c r="Y55" s="8">
        <f t="shared" si="13"/>
        <v>0</v>
      </c>
    </row>
    <row r="56" spans="1:25">
      <c r="A56" s="8" t="s">
        <v>95</v>
      </c>
      <c r="B56" s="9" t="str">
        <f t="shared" si="14"/>
        <v>ADONI</v>
      </c>
      <c r="C56" s="9" t="s">
        <v>58</v>
      </c>
      <c r="D56" s="10" t="s">
        <v>59</v>
      </c>
      <c r="E56" s="10"/>
      <c r="F56" s="11">
        <v>1900</v>
      </c>
      <c r="G56" s="11">
        <v>31787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1900</v>
      </c>
      <c r="O56" s="11">
        <v>31787</v>
      </c>
      <c r="P56" s="11">
        <v>0</v>
      </c>
      <c r="Q56" s="11">
        <v>0</v>
      </c>
      <c r="R56" s="11">
        <v>360</v>
      </c>
      <c r="S56" s="11">
        <v>6022.8</v>
      </c>
      <c r="T56" s="8">
        <f t="shared" si="8"/>
        <v>0</v>
      </c>
      <c r="U56" s="8">
        <f t="shared" si="9"/>
        <v>0</v>
      </c>
      <c r="V56" s="8">
        <f t="shared" si="10"/>
        <v>0</v>
      </c>
      <c r="W56" s="8">
        <f t="shared" si="11"/>
        <v>0</v>
      </c>
      <c r="X56" s="8">
        <f t="shared" si="12"/>
        <v>0</v>
      </c>
      <c r="Y56" s="8">
        <f t="shared" si="13"/>
        <v>0</v>
      </c>
    </row>
    <row r="57" spans="1:25">
      <c r="A57" s="8" t="s">
        <v>95</v>
      </c>
      <c r="B57" s="9" t="str">
        <f t="shared" si="14"/>
        <v>ADONI</v>
      </c>
      <c r="C57" s="9" t="s">
        <v>60</v>
      </c>
      <c r="D57" s="10" t="s">
        <v>61</v>
      </c>
      <c r="E57" s="10"/>
      <c r="F57" s="11">
        <v>4900</v>
      </c>
      <c r="G57" s="11">
        <v>100793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4900</v>
      </c>
      <c r="O57" s="11">
        <v>100793</v>
      </c>
      <c r="P57" s="11">
        <v>0</v>
      </c>
      <c r="Q57" s="11">
        <v>0</v>
      </c>
      <c r="R57" s="11">
        <v>1180</v>
      </c>
      <c r="S57" s="11">
        <v>24272.6</v>
      </c>
      <c r="T57" s="8">
        <f t="shared" si="8"/>
        <v>0</v>
      </c>
      <c r="U57" s="8">
        <f t="shared" si="9"/>
        <v>0</v>
      </c>
      <c r="V57" s="8">
        <f t="shared" si="10"/>
        <v>0</v>
      </c>
      <c r="W57" s="8">
        <f t="shared" si="11"/>
        <v>0</v>
      </c>
      <c r="X57" s="8">
        <f t="shared" si="12"/>
        <v>0</v>
      </c>
      <c r="Y57" s="8">
        <f t="shared" si="13"/>
        <v>0</v>
      </c>
    </row>
    <row r="58" spans="1:25">
      <c r="A58" s="8" t="s">
        <v>95</v>
      </c>
      <c r="B58" s="9" t="str">
        <f t="shared" si="14"/>
        <v>ADONI</v>
      </c>
      <c r="C58" s="9" t="s">
        <v>62</v>
      </c>
      <c r="D58" s="10" t="s">
        <v>63</v>
      </c>
      <c r="E58" s="10"/>
      <c r="F58" s="11">
        <v>500</v>
      </c>
      <c r="G58" s="11">
        <v>10455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500</v>
      </c>
      <c r="O58" s="11">
        <v>10455</v>
      </c>
      <c r="P58" s="11">
        <v>0</v>
      </c>
      <c r="Q58" s="11">
        <v>0</v>
      </c>
      <c r="R58" s="11">
        <v>130</v>
      </c>
      <c r="S58" s="11">
        <v>2718.3</v>
      </c>
      <c r="T58" s="8">
        <f t="shared" si="8"/>
        <v>0</v>
      </c>
      <c r="U58" s="8">
        <f t="shared" si="9"/>
        <v>0</v>
      </c>
      <c r="V58" s="8">
        <f t="shared" si="10"/>
        <v>0</v>
      </c>
      <c r="W58" s="8">
        <f t="shared" si="11"/>
        <v>0</v>
      </c>
      <c r="X58" s="8">
        <f t="shared" si="12"/>
        <v>0</v>
      </c>
      <c r="Y58" s="8">
        <f t="shared" si="13"/>
        <v>0</v>
      </c>
    </row>
    <row r="59" spans="1:25">
      <c r="A59" s="8" t="s">
        <v>95</v>
      </c>
      <c r="B59" s="9" t="str">
        <f t="shared" si="14"/>
        <v>ADONI</v>
      </c>
      <c r="C59" s="9" t="s">
        <v>64</v>
      </c>
      <c r="D59" s="10" t="s">
        <v>65</v>
      </c>
      <c r="E59" s="10"/>
      <c r="F59" s="11">
        <v>22</v>
      </c>
      <c r="G59" s="11">
        <v>1206.92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22</v>
      </c>
      <c r="O59" s="11">
        <v>1206.92</v>
      </c>
      <c r="P59" s="11">
        <v>0</v>
      </c>
      <c r="Q59" s="11">
        <v>0</v>
      </c>
      <c r="R59" s="11">
        <v>2</v>
      </c>
      <c r="S59" s="11">
        <v>109.72</v>
      </c>
      <c r="T59" s="8">
        <f t="shared" si="8"/>
        <v>0</v>
      </c>
      <c r="U59" s="8">
        <f t="shared" si="9"/>
        <v>0</v>
      </c>
      <c r="V59" s="8">
        <f t="shared" si="10"/>
        <v>0</v>
      </c>
      <c r="W59" s="8">
        <f t="shared" si="11"/>
        <v>0</v>
      </c>
      <c r="X59" s="8">
        <f t="shared" si="12"/>
        <v>0</v>
      </c>
      <c r="Y59" s="8">
        <f t="shared" si="13"/>
        <v>0</v>
      </c>
    </row>
    <row r="60" spans="1:25">
      <c r="A60" s="8" t="s">
        <v>95</v>
      </c>
      <c r="B60" s="9" t="str">
        <f t="shared" si="14"/>
        <v>ADONI</v>
      </c>
      <c r="C60" s="9" t="s">
        <v>66</v>
      </c>
      <c r="D60" s="10" t="s">
        <v>67</v>
      </c>
      <c r="E60" s="10"/>
      <c r="F60" s="11">
        <v>1385</v>
      </c>
      <c r="G60" s="11">
        <v>81834.75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1385</v>
      </c>
      <c r="O60" s="11">
        <v>81834.75</v>
      </c>
      <c r="P60" s="11">
        <v>0</v>
      </c>
      <c r="Q60" s="11">
        <v>0</v>
      </c>
      <c r="R60" s="11">
        <v>265</v>
      </c>
      <c r="S60" s="11">
        <v>15657.75</v>
      </c>
      <c r="T60" s="8">
        <f t="shared" si="8"/>
        <v>0</v>
      </c>
      <c r="U60" s="8">
        <f t="shared" si="9"/>
        <v>0</v>
      </c>
      <c r="V60" s="8">
        <f t="shared" si="10"/>
        <v>0</v>
      </c>
      <c r="W60" s="8">
        <f t="shared" si="11"/>
        <v>0</v>
      </c>
      <c r="X60" s="8">
        <f t="shared" si="12"/>
        <v>0</v>
      </c>
      <c r="Y60" s="8">
        <f t="shared" si="13"/>
        <v>0</v>
      </c>
    </row>
    <row r="61" spans="1:25">
      <c r="A61" s="8" t="s">
        <v>95</v>
      </c>
      <c r="B61" s="9" t="str">
        <f t="shared" si="14"/>
        <v>ADONI</v>
      </c>
      <c r="C61" s="9" t="s">
        <v>68</v>
      </c>
      <c r="D61" s="10" t="s">
        <v>69</v>
      </c>
      <c r="E61" s="10"/>
      <c r="F61" s="11">
        <v>490</v>
      </c>
      <c r="G61" s="11">
        <v>16464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490</v>
      </c>
      <c r="O61" s="11">
        <v>16464</v>
      </c>
      <c r="P61" s="11">
        <v>0</v>
      </c>
      <c r="Q61" s="11">
        <v>0</v>
      </c>
      <c r="R61" s="11">
        <v>85</v>
      </c>
      <c r="S61" s="11">
        <v>2856</v>
      </c>
      <c r="T61" s="8">
        <f t="shared" si="8"/>
        <v>0</v>
      </c>
      <c r="U61" s="8">
        <f t="shared" si="9"/>
        <v>0</v>
      </c>
      <c r="V61" s="8">
        <f t="shared" si="10"/>
        <v>0</v>
      </c>
      <c r="W61" s="8">
        <f t="shared" si="11"/>
        <v>0</v>
      </c>
      <c r="X61" s="8">
        <f t="shared" si="12"/>
        <v>0</v>
      </c>
      <c r="Y61" s="8">
        <f t="shared" si="13"/>
        <v>0</v>
      </c>
    </row>
    <row r="62" spans="1:25">
      <c r="A62" s="8" t="s">
        <v>95</v>
      </c>
      <c r="B62" s="9" t="str">
        <f t="shared" si="14"/>
        <v>ADONI</v>
      </c>
      <c r="C62" s="9" t="s">
        <v>70</v>
      </c>
      <c r="D62" s="10" t="s">
        <v>71</v>
      </c>
      <c r="E62" s="10"/>
      <c r="F62" s="11">
        <v>25</v>
      </c>
      <c r="G62" s="11">
        <v>617.25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25</v>
      </c>
      <c r="O62" s="11">
        <v>617.25</v>
      </c>
      <c r="P62" s="11">
        <v>0</v>
      </c>
      <c r="Q62" s="11">
        <v>0</v>
      </c>
      <c r="R62" s="11">
        <v>5</v>
      </c>
      <c r="S62" s="11">
        <v>123.45</v>
      </c>
      <c r="T62" s="8">
        <f t="shared" si="8"/>
        <v>0</v>
      </c>
      <c r="U62" s="8">
        <f t="shared" si="9"/>
        <v>0</v>
      </c>
      <c r="V62" s="8">
        <f t="shared" si="10"/>
        <v>0</v>
      </c>
      <c r="W62" s="8">
        <f t="shared" si="11"/>
        <v>0</v>
      </c>
      <c r="X62" s="8">
        <f t="shared" si="12"/>
        <v>0</v>
      </c>
      <c r="Y62" s="8">
        <f t="shared" si="13"/>
        <v>0</v>
      </c>
    </row>
    <row r="63" spans="1:25">
      <c r="A63" s="8" t="s">
        <v>95</v>
      </c>
      <c r="B63" s="9" t="str">
        <f t="shared" si="14"/>
        <v>ADONI</v>
      </c>
      <c r="C63" s="9" t="s">
        <v>72</v>
      </c>
      <c r="D63" s="10" t="s">
        <v>73</v>
      </c>
      <c r="E63" s="10"/>
      <c r="F63" s="11">
        <v>393</v>
      </c>
      <c r="G63" s="11">
        <v>24900.48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393</v>
      </c>
      <c r="O63" s="11">
        <v>24900.48</v>
      </c>
      <c r="P63" s="11">
        <v>0</v>
      </c>
      <c r="Q63" s="11">
        <v>0</v>
      </c>
      <c r="R63" s="11">
        <v>72</v>
      </c>
      <c r="S63" s="11">
        <v>4561.92</v>
      </c>
      <c r="T63" s="8">
        <f t="shared" si="8"/>
        <v>0</v>
      </c>
      <c r="U63" s="8">
        <f t="shared" si="9"/>
        <v>0</v>
      </c>
      <c r="V63" s="8">
        <f t="shared" si="10"/>
        <v>0</v>
      </c>
      <c r="W63" s="8">
        <f t="shared" si="11"/>
        <v>0</v>
      </c>
      <c r="X63" s="8">
        <f t="shared" si="12"/>
        <v>0</v>
      </c>
      <c r="Y63" s="8">
        <f t="shared" si="13"/>
        <v>0</v>
      </c>
    </row>
    <row r="64" spans="1:25">
      <c r="A64" s="8" t="s">
        <v>95</v>
      </c>
      <c r="B64" s="9" t="str">
        <f t="shared" si="14"/>
        <v>ADONI</v>
      </c>
      <c r="C64" s="9" t="s">
        <v>74</v>
      </c>
      <c r="D64" s="10" t="s">
        <v>75</v>
      </c>
      <c r="E64" s="10"/>
      <c r="F64" s="11">
        <v>1500</v>
      </c>
      <c r="G64" s="11">
        <v>101835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1500</v>
      </c>
      <c r="O64" s="11">
        <v>101835</v>
      </c>
      <c r="P64" s="11">
        <v>0</v>
      </c>
      <c r="Q64" s="11">
        <v>0</v>
      </c>
      <c r="R64" s="11">
        <v>325</v>
      </c>
      <c r="S64" s="11">
        <v>22064.25</v>
      </c>
      <c r="T64" s="8">
        <f t="shared" si="8"/>
        <v>0</v>
      </c>
      <c r="U64" s="8">
        <f t="shared" si="9"/>
        <v>0</v>
      </c>
      <c r="V64" s="8">
        <f t="shared" si="10"/>
        <v>0</v>
      </c>
      <c r="W64" s="8">
        <f t="shared" si="11"/>
        <v>0</v>
      </c>
      <c r="X64" s="8">
        <f t="shared" si="12"/>
        <v>0</v>
      </c>
      <c r="Y64" s="8">
        <f t="shared" si="13"/>
        <v>0</v>
      </c>
    </row>
    <row r="65" spans="1:25">
      <c r="A65" s="8" t="s">
        <v>95</v>
      </c>
      <c r="B65" s="9" t="str">
        <f t="shared" si="14"/>
        <v>ADONI</v>
      </c>
      <c r="C65" s="9" t="s">
        <v>78</v>
      </c>
      <c r="D65" s="10" t="s">
        <v>79</v>
      </c>
      <c r="E65" s="10"/>
      <c r="F65" s="11">
        <v>225</v>
      </c>
      <c r="G65" s="11">
        <v>11605.5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225</v>
      </c>
      <c r="O65" s="11">
        <v>11605.5</v>
      </c>
      <c r="P65" s="11">
        <v>0</v>
      </c>
      <c r="Q65" s="11">
        <v>0</v>
      </c>
      <c r="R65" s="11">
        <v>25</v>
      </c>
      <c r="S65" s="11">
        <v>1289.5</v>
      </c>
      <c r="T65" s="8">
        <f t="shared" si="8"/>
        <v>0</v>
      </c>
      <c r="U65" s="8">
        <f t="shared" si="9"/>
        <v>0</v>
      </c>
      <c r="V65" s="8">
        <f t="shared" si="10"/>
        <v>0</v>
      </c>
      <c r="W65" s="8">
        <f t="shared" si="11"/>
        <v>0</v>
      </c>
      <c r="X65" s="8">
        <f t="shared" si="12"/>
        <v>0</v>
      </c>
      <c r="Y65" s="8">
        <f t="shared" si="13"/>
        <v>0</v>
      </c>
    </row>
    <row r="66" spans="1:25">
      <c r="A66" s="8" t="s">
        <v>95</v>
      </c>
      <c r="B66" s="9" t="str">
        <f t="shared" si="14"/>
        <v>ADONI</v>
      </c>
      <c r="C66" s="9" t="s">
        <v>80</v>
      </c>
      <c r="D66" s="10" t="s">
        <v>81</v>
      </c>
      <c r="E66" s="10"/>
      <c r="F66" s="11">
        <v>155</v>
      </c>
      <c r="G66" s="11">
        <v>8103.4</v>
      </c>
      <c r="H66" s="11">
        <v>100</v>
      </c>
      <c r="I66" s="11">
        <v>5228</v>
      </c>
      <c r="J66" s="11">
        <v>0</v>
      </c>
      <c r="K66" s="11">
        <v>0</v>
      </c>
      <c r="L66" s="11">
        <v>0</v>
      </c>
      <c r="M66" s="11">
        <v>0</v>
      </c>
      <c r="N66" s="11">
        <v>55</v>
      </c>
      <c r="O66" s="11">
        <v>2875.4</v>
      </c>
      <c r="P66" s="11">
        <v>0</v>
      </c>
      <c r="Q66" s="11">
        <v>0</v>
      </c>
      <c r="R66" s="11">
        <v>25</v>
      </c>
      <c r="S66" s="11">
        <v>1307</v>
      </c>
      <c r="T66" s="8">
        <f t="shared" si="8"/>
        <v>0</v>
      </c>
      <c r="U66" s="8">
        <f t="shared" si="9"/>
        <v>0</v>
      </c>
      <c r="V66" s="8">
        <f t="shared" si="10"/>
        <v>0</v>
      </c>
      <c r="W66" s="8">
        <f t="shared" si="11"/>
        <v>0</v>
      </c>
      <c r="X66" s="8">
        <f t="shared" si="12"/>
        <v>0</v>
      </c>
      <c r="Y66" s="8">
        <f t="shared" si="13"/>
        <v>0</v>
      </c>
    </row>
    <row r="67" spans="1:25">
      <c r="A67" s="8" t="s">
        <v>95</v>
      </c>
      <c r="B67" s="9" t="str">
        <f t="shared" si="14"/>
        <v>ADONI</v>
      </c>
      <c r="C67" s="9" t="s">
        <v>82</v>
      </c>
      <c r="D67" s="10" t="s">
        <v>83</v>
      </c>
      <c r="E67" s="10"/>
      <c r="F67" s="11">
        <v>990</v>
      </c>
      <c r="G67" s="11">
        <v>80774.100000000006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990</v>
      </c>
      <c r="O67" s="11">
        <v>80774.100000000006</v>
      </c>
      <c r="P67" s="11">
        <v>0</v>
      </c>
      <c r="Q67" s="11">
        <v>0</v>
      </c>
      <c r="R67" s="11">
        <v>190</v>
      </c>
      <c r="S67" s="11">
        <v>15502.099999999999</v>
      </c>
      <c r="T67" s="8">
        <f t="shared" si="8"/>
        <v>0</v>
      </c>
      <c r="U67" s="8">
        <f t="shared" si="9"/>
        <v>0</v>
      </c>
      <c r="V67" s="8">
        <f t="shared" si="10"/>
        <v>0</v>
      </c>
      <c r="W67" s="8">
        <f t="shared" si="11"/>
        <v>0</v>
      </c>
      <c r="X67" s="8">
        <f t="shared" si="12"/>
        <v>0</v>
      </c>
      <c r="Y67" s="8">
        <f t="shared" si="13"/>
        <v>0</v>
      </c>
    </row>
    <row r="68" spans="1:25">
      <c r="A68" s="8" t="s">
        <v>95</v>
      </c>
      <c r="B68" s="9" t="str">
        <f t="shared" si="14"/>
        <v>ADONI</v>
      </c>
      <c r="C68" s="9" t="s">
        <v>84</v>
      </c>
      <c r="D68" s="10" t="s">
        <v>85</v>
      </c>
      <c r="E68" s="10"/>
      <c r="F68" s="11">
        <v>608</v>
      </c>
      <c r="G68" s="11">
        <v>19063.96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608</v>
      </c>
      <c r="O68" s="11">
        <v>19063.96</v>
      </c>
      <c r="P68" s="11">
        <v>0</v>
      </c>
      <c r="Q68" s="11">
        <v>0</v>
      </c>
      <c r="R68" s="11">
        <v>112</v>
      </c>
      <c r="S68" s="11">
        <v>3511.64</v>
      </c>
      <c r="T68" s="8">
        <f t="shared" si="8"/>
        <v>0</v>
      </c>
      <c r="U68" s="8">
        <f t="shared" si="9"/>
        <v>0</v>
      </c>
      <c r="V68" s="8">
        <f t="shared" si="10"/>
        <v>0</v>
      </c>
      <c r="W68" s="8">
        <f t="shared" si="11"/>
        <v>0</v>
      </c>
      <c r="X68" s="8">
        <f t="shared" si="12"/>
        <v>0</v>
      </c>
      <c r="Y68" s="8">
        <f t="shared" si="13"/>
        <v>0</v>
      </c>
    </row>
    <row r="69" spans="1:25">
      <c r="A69" s="8" t="s">
        <v>95</v>
      </c>
      <c r="B69" s="9" t="str">
        <f t="shared" si="14"/>
        <v>ADONI</v>
      </c>
      <c r="C69" s="9" t="s">
        <v>86</v>
      </c>
      <c r="D69" s="10" t="s">
        <v>87</v>
      </c>
      <c r="E69" s="10"/>
      <c r="F69" s="11">
        <v>165</v>
      </c>
      <c r="G69" s="11">
        <v>3394.0499999999997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165</v>
      </c>
      <c r="O69" s="11">
        <v>3394.0499999999997</v>
      </c>
      <c r="P69" s="11">
        <v>0</v>
      </c>
      <c r="Q69" s="11">
        <v>0</v>
      </c>
      <c r="R69" s="11">
        <v>15</v>
      </c>
      <c r="S69" s="11">
        <v>308.54999999999995</v>
      </c>
      <c r="T69" s="8">
        <f t="shared" si="8"/>
        <v>0</v>
      </c>
      <c r="U69" s="8">
        <f t="shared" si="9"/>
        <v>0</v>
      </c>
      <c r="V69" s="8">
        <f t="shared" si="10"/>
        <v>0</v>
      </c>
      <c r="W69" s="8">
        <f t="shared" si="11"/>
        <v>0</v>
      </c>
      <c r="X69" s="8">
        <f t="shared" si="12"/>
        <v>0</v>
      </c>
      <c r="Y69" s="8">
        <f t="shared" si="13"/>
        <v>0</v>
      </c>
    </row>
    <row r="70" spans="1:25">
      <c r="A70" s="8" t="s">
        <v>95</v>
      </c>
      <c r="B70" s="12" t="s">
        <v>105</v>
      </c>
      <c r="C70" s="12"/>
      <c r="D70" s="6"/>
      <c r="E70" s="6"/>
      <c r="F70" s="13">
        <v>61779</v>
      </c>
      <c r="G70" s="13">
        <v>1724906.9899999998</v>
      </c>
      <c r="H70" s="13">
        <v>100</v>
      </c>
      <c r="I70" s="13">
        <v>5228</v>
      </c>
      <c r="J70" s="13">
        <v>26</v>
      </c>
      <c r="K70" s="13">
        <v>577.66999999999996</v>
      </c>
      <c r="L70" s="13">
        <v>57</v>
      </c>
      <c r="M70" s="13">
        <v>1200.5300000000002</v>
      </c>
      <c r="N70" s="13">
        <v>61596</v>
      </c>
      <c r="O70" s="13">
        <v>1717900.79</v>
      </c>
      <c r="P70" s="13">
        <v>0</v>
      </c>
      <c r="Q70" s="13">
        <v>0</v>
      </c>
      <c r="R70" s="13">
        <v>13926</v>
      </c>
      <c r="S70" s="13">
        <v>366466.24</v>
      </c>
      <c r="T70" s="14">
        <f t="shared" ref="T70:Y70" si="15">SUM(T38:T69)</f>
        <v>0</v>
      </c>
      <c r="U70" s="14">
        <f t="shared" si="15"/>
        <v>0</v>
      </c>
      <c r="V70" s="14">
        <f t="shared" si="15"/>
        <v>0</v>
      </c>
      <c r="W70" s="14">
        <f t="shared" si="15"/>
        <v>0</v>
      </c>
      <c r="X70" s="14">
        <f t="shared" si="15"/>
        <v>0</v>
      </c>
      <c r="Y70" s="14">
        <f t="shared" si="15"/>
        <v>0</v>
      </c>
    </row>
    <row r="71" spans="1:25">
      <c r="A71" s="16" t="s">
        <v>106</v>
      </c>
      <c r="B71" s="9" t="s">
        <v>107</v>
      </c>
      <c r="C71" s="9" t="s">
        <v>108</v>
      </c>
      <c r="D71" s="10" t="s">
        <v>109</v>
      </c>
      <c r="E71" s="10">
        <v>2</v>
      </c>
      <c r="F71" s="11">
        <v>1332</v>
      </c>
      <c r="G71" s="11">
        <v>34259.040000000001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1332</v>
      </c>
      <c r="O71" s="11">
        <v>34259.040000000001</v>
      </c>
      <c r="P71" s="11">
        <v>0</v>
      </c>
      <c r="Q71" s="11">
        <v>0</v>
      </c>
      <c r="R71" s="11">
        <v>191</v>
      </c>
      <c r="S71" s="11">
        <v>4912.5199999999995</v>
      </c>
      <c r="T71" s="8">
        <f t="shared" ref="T71:T75" si="16">+N71*$T$1/100</f>
        <v>0</v>
      </c>
      <c r="U71" s="8">
        <f t="shared" ref="U71:U75" si="17">+N71*$U$1/100</f>
        <v>0</v>
      </c>
      <c r="V71" s="8">
        <f t="shared" ref="V71:V75" si="18">+N71*$V$1/100</f>
        <v>0</v>
      </c>
      <c r="W71" s="8">
        <f t="shared" ref="W71:W75" si="19">+N71*$W$1/100</f>
        <v>0</v>
      </c>
      <c r="X71" s="8">
        <f t="shared" ref="X71:X75" si="20">+N71*$X$1/100</f>
        <v>0</v>
      </c>
      <c r="Y71" s="8">
        <f t="shared" ref="Y71:Y75" si="21">+N71*$Y$1/100</f>
        <v>0</v>
      </c>
    </row>
    <row r="72" spans="1:25">
      <c r="A72" s="16" t="s">
        <v>106</v>
      </c>
      <c r="B72" s="9" t="str">
        <f t="shared" ref="B72:B75" si="22">B71</f>
        <v>AGARTALA-1</v>
      </c>
      <c r="C72" s="9" t="s">
        <v>110</v>
      </c>
      <c r="D72" s="10" t="s">
        <v>111</v>
      </c>
      <c r="E72" s="10"/>
      <c r="F72" s="11">
        <v>0</v>
      </c>
      <c r="G72" s="11">
        <v>0</v>
      </c>
      <c r="H72" s="11">
        <v>0</v>
      </c>
      <c r="I72" s="11">
        <v>0</v>
      </c>
      <c r="J72" s="11">
        <v>2</v>
      </c>
      <c r="K72" s="11">
        <v>48.88</v>
      </c>
      <c r="L72" s="11">
        <v>0</v>
      </c>
      <c r="M72" s="11">
        <v>0</v>
      </c>
      <c r="N72" s="11">
        <v>-2</v>
      </c>
      <c r="O72" s="11">
        <v>-48.88</v>
      </c>
      <c r="P72" s="11">
        <v>0</v>
      </c>
      <c r="Q72" s="11">
        <v>0</v>
      </c>
      <c r="R72" s="11">
        <v>0</v>
      </c>
      <c r="S72" s="11">
        <v>0</v>
      </c>
      <c r="T72" s="8">
        <f t="shared" si="16"/>
        <v>0</v>
      </c>
      <c r="U72" s="8">
        <f t="shared" si="17"/>
        <v>0</v>
      </c>
      <c r="V72" s="8">
        <f t="shared" si="18"/>
        <v>0</v>
      </c>
      <c r="W72" s="8">
        <f t="shared" si="19"/>
        <v>0</v>
      </c>
      <c r="X72" s="8">
        <f t="shared" si="20"/>
        <v>0</v>
      </c>
      <c r="Y72" s="8">
        <f t="shared" si="21"/>
        <v>0</v>
      </c>
    </row>
    <row r="73" spans="1:25">
      <c r="A73" s="16" t="s">
        <v>106</v>
      </c>
      <c r="B73" s="9" t="str">
        <f t="shared" si="22"/>
        <v>AGARTALA-1</v>
      </c>
      <c r="C73" s="9" t="s">
        <v>28</v>
      </c>
      <c r="D73" s="10" t="s">
        <v>29</v>
      </c>
      <c r="E73" s="10"/>
      <c r="F73" s="11">
        <v>1607</v>
      </c>
      <c r="G73" s="11">
        <v>55172.460000000006</v>
      </c>
      <c r="H73" s="11">
        <v>0</v>
      </c>
      <c r="I73" s="11">
        <v>0</v>
      </c>
      <c r="J73" s="11">
        <v>1</v>
      </c>
      <c r="K73" s="11">
        <v>28.52</v>
      </c>
      <c r="L73" s="11">
        <v>2</v>
      </c>
      <c r="M73" s="11">
        <v>57.04</v>
      </c>
      <c r="N73" s="11">
        <v>1604</v>
      </c>
      <c r="O73" s="11">
        <v>55086.900000000009</v>
      </c>
      <c r="P73" s="11">
        <v>0</v>
      </c>
      <c r="Q73" s="11">
        <v>0</v>
      </c>
      <c r="R73" s="11">
        <v>276</v>
      </c>
      <c r="S73" s="11">
        <v>9489.4399999999987</v>
      </c>
      <c r="T73" s="8">
        <f t="shared" si="16"/>
        <v>0</v>
      </c>
      <c r="U73" s="8">
        <f t="shared" si="17"/>
        <v>0</v>
      </c>
      <c r="V73" s="8">
        <f t="shared" si="18"/>
        <v>0</v>
      </c>
      <c r="W73" s="8">
        <f t="shared" si="19"/>
        <v>0</v>
      </c>
      <c r="X73" s="8">
        <f t="shared" si="20"/>
        <v>0</v>
      </c>
      <c r="Y73" s="8">
        <f t="shared" si="21"/>
        <v>0</v>
      </c>
    </row>
    <row r="74" spans="1:25">
      <c r="A74" s="16" t="s">
        <v>106</v>
      </c>
      <c r="B74" s="9" t="str">
        <f t="shared" si="22"/>
        <v>AGARTALA-1</v>
      </c>
      <c r="C74" s="9" t="s">
        <v>30</v>
      </c>
      <c r="D74" s="10" t="s">
        <v>31</v>
      </c>
      <c r="E74" s="10"/>
      <c r="F74" s="11">
        <v>610</v>
      </c>
      <c r="G74" s="11">
        <v>12767.3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610</v>
      </c>
      <c r="O74" s="11">
        <v>12767.3</v>
      </c>
      <c r="P74" s="11">
        <v>0</v>
      </c>
      <c r="Q74" s="11">
        <v>0</v>
      </c>
      <c r="R74" s="11">
        <v>10</v>
      </c>
      <c r="S74" s="11">
        <v>209.3</v>
      </c>
      <c r="T74" s="8">
        <f t="shared" si="16"/>
        <v>0</v>
      </c>
      <c r="U74" s="8">
        <f t="shared" si="17"/>
        <v>0</v>
      </c>
      <c r="V74" s="8">
        <f t="shared" si="18"/>
        <v>0</v>
      </c>
      <c r="W74" s="8">
        <f t="shared" si="19"/>
        <v>0</v>
      </c>
      <c r="X74" s="8">
        <f t="shared" si="20"/>
        <v>0</v>
      </c>
      <c r="Y74" s="8">
        <f t="shared" si="21"/>
        <v>0</v>
      </c>
    </row>
    <row r="75" spans="1:25">
      <c r="A75" s="16" t="s">
        <v>106</v>
      </c>
      <c r="B75" s="9" t="str">
        <f t="shared" si="22"/>
        <v>AGARTALA-1</v>
      </c>
      <c r="C75" s="9" t="s">
        <v>32</v>
      </c>
      <c r="D75" s="10" t="s">
        <v>33</v>
      </c>
      <c r="E75" s="10"/>
      <c r="F75" s="11">
        <v>1407</v>
      </c>
      <c r="G75" s="11">
        <v>80020.95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1407</v>
      </c>
      <c r="O75" s="11">
        <v>80020.95</v>
      </c>
      <c r="P75" s="11">
        <v>0</v>
      </c>
      <c r="Q75" s="11">
        <v>0</v>
      </c>
      <c r="R75" s="11">
        <v>65</v>
      </c>
      <c r="S75" s="11">
        <v>3708.95</v>
      </c>
      <c r="T75" s="8">
        <f t="shared" si="16"/>
        <v>0</v>
      </c>
      <c r="U75" s="8">
        <f t="shared" si="17"/>
        <v>0</v>
      </c>
      <c r="V75" s="8">
        <f t="shared" si="18"/>
        <v>0</v>
      </c>
      <c r="W75" s="8">
        <f t="shared" si="19"/>
        <v>0</v>
      </c>
      <c r="X75" s="8">
        <f t="shared" si="20"/>
        <v>0</v>
      </c>
      <c r="Y75" s="8">
        <f t="shared" si="21"/>
        <v>0</v>
      </c>
    </row>
  </sheetData>
  <mergeCells count="1">
    <mergeCell ref="B2:Q2"/>
  </mergeCells>
  <conditionalFormatting sqref="A71:A75">
    <cfRule type="expression" dxfId="6" priority="7">
      <formula>$C71="Absconding"</formula>
    </cfRule>
  </conditionalFormatting>
  <conditionalFormatting sqref="A71:A75">
    <cfRule type="expression" dxfId="5" priority="1" stopIfTrue="1">
      <formula>$C71="Expansion"</formula>
    </cfRule>
    <cfRule type="expression" dxfId="4" priority="2" stopIfTrue="1">
      <formula>$C71="Vacant"</formula>
    </cfRule>
    <cfRule type="expression" dxfId="3" priority="3" stopIfTrue="1">
      <formula>$I71=""</formula>
    </cfRule>
    <cfRule type="expression" dxfId="2" priority="4" stopIfTrue="1">
      <formula>$G71="Area Sales Manager"</formula>
    </cfRule>
    <cfRule type="expression" dxfId="1" priority="5" stopIfTrue="1">
      <formula>$G71="Zonal Sales Manager"</formula>
    </cfRule>
    <cfRule type="expression" dxfId="0" priority="6" stopIfTrue="1">
      <formula>$G71="Regional Sales Manager"</formula>
    </cfRule>
  </conditionalFormatting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U5"/>
  <sheetViews>
    <sheetView tabSelected="1" workbookViewId="0"/>
  </sheetViews>
  <sheetFormatPr defaultRowHeight="15"/>
  <cols>
    <col min="1" max="1" width="11.7109375" bestFit="1" customWidth="1"/>
    <col min="2" max="2" width="6" bestFit="1" customWidth="1"/>
    <col min="3" max="3" width="11" bestFit="1" customWidth="1"/>
    <col min="4" max="5" width="7.85546875" bestFit="1" customWidth="1"/>
    <col min="6" max="7" width="6.7109375" bestFit="1" customWidth="1"/>
    <col min="8" max="10" width="8.5703125" bestFit="1" customWidth="1"/>
    <col min="11" max="11" width="11" bestFit="1" customWidth="1"/>
    <col min="12" max="12" width="6" bestFit="1" customWidth="1"/>
    <col min="13" max="13" width="6.28515625" bestFit="1" customWidth="1"/>
    <col min="15" max="15" width="10" bestFit="1" customWidth="1"/>
    <col min="16" max="16" width="7.140625" bestFit="1" customWidth="1"/>
    <col min="17" max="17" width="7.7109375" bestFit="1" customWidth="1"/>
    <col min="18" max="18" width="8.28515625" bestFit="1" customWidth="1"/>
    <col min="19" max="19" width="8.42578125" bestFit="1" customWidth="1"/>
    <col min="20" max="20" width="7.85546875" bestFit="1" customWidth="1"/>
    <col min="21" max="21" width="8.42578125" bestFit="1" customWidth="1"/>
  </cols>
  <sheetData>
    <row r="1" spans="1:21" ht="38.25">
      <c r="A1" s="18" t="s">
        <v>1</v>
      </c>
      <c r="B1" s="18" t="s">
        <v>6</v>
      </c>
      <c r="C1" s="18" t="s">
        <v>7</v>
      </c>
      <c r="D1" s="18" t="s">
        <v>8</v>
      </c>
      <c r="E1" s="18" t="s">
        <v>9</v>
      </c>
      <c r="F1" s="18" t="s">
        <v>10</v>
      </c>
      <c r="G1" s="18" t="s">
        <v>11</v>
      </c>
      <c r="H1" s="18" t="s">
        <v>12</v>
      </c>
      <c r="I1" s="18" t="s">
        <v>13</v>
      </c>
      <c r="J1" s="18" t="s">
        <v>14</v>
      </c>
      <c r="K1" s="18" t="s">
        <v>15</v>
      </c>
      <c r="L1" s="18" t="s">
        <v>16</v>
      </c>
      <c r="M1" s="18" t="s">
        <v>17</v>
      </c>
      <c r="N1" s="18" t="s">
        <v>18</v>
      </c>
      <c r="O1" s="18" t="s">
        <v>19</v>
      </c>
      <c r="P1" s="18" t="s">
        <v>20</v>
      </c>
      <c r="Q1" s="18" t="s">
        <v>21</v>
      </c>
      <c r="R1" s="18" t="s">
        <v>22</v>
      </c>
      <c r="S1" s="18" t="s">
        <v>23</v>
      </c>
      <c r="T1" s="18" t="s">
        <v>24</v>
      </c>
      <c r="U1" s="18" t="s">
        <v>25</v>
      </c>
    </row>
    <row r="2" spans="1:21">
      <c r="A2" s="19" t="s">
        <v>106</v>
      </c>
      <c r="B2" s="20">
        <f>SUMIFS(Sheet1!F$4:F$75,Sheet1!$A$4:$A$75,Sheet2!$A2,Sheet1!$D$4:$D$75,"&lt;&gt;")</f>
        <v>4956</v>
      </c>
      <c r="C2" s="20">
        <f>SUMIFS(Sheet1!G$4:G$75,Sheet1!$A$4:$A$75,Sheet2!$A2,Sheet1!$D$4:$D$75,"&lt;&gt;")</f>
        <v>182219.75</v>
      </c>
      <c r="D2" s="20">
        <f>SUMIFS(Sheet1!H$4:H$75,Sheet1!$A$4:$A$75,Sheet2!$A2,Sheet1!$D$4:$D$75,"&lt;&gt;")</f>
        <v>0</v>
      </c>
      <c r="E2" s="20">
        <f>SUMIFS(Sheet1!I$4:I$75,Sheet1!$A$4:$A$75,Sheet2!$A2,Sheet1!$D$4:$D$75,"&lt;&gt;")</f>
        <v>0</v>
      </c>
      <c r="F2" s="20">
        <f>SUMIFS(Sheet1!J$4:J$75,Sheet1!$A$4:$A$75,Sheet2!$A2,Sheet1!$D$4:$D$75,"&lt;&gt;")</f>
        <v>3</v>
      </c>
      <c r="G2" s="20">
        <f>SUMIFS(Sheet1!K$4:K$75,Sheet1!$A$4:$A$75,Sheet2!$A2,Sheet1!$D$4:$D$75,"&lt;&gt;")</f>
        <v>77.400000000000006</v>
      </c>
      <c r="H2" s="20">
        <f>SUMIFS(Sheet1!L$4:L$75,Sheet1!$A$4:$A$75,Sheet2!$A2,Sheet1!$D$4:$D$75,"&lt;&gt;")</f>
        <v>2</v>
      </c>
      <c r="I2" s="20">
        <f>SUMIFS(Sheet1!M$4:M$75,Sheet1!$A$4:$A$75,Sheet2!$A2,Sheet1!$D$4:$D$75,"&lt;&gt;")</f>
        <v>57.04</v>
      </c>
      <c r="J2" s="20">
        <f>SUMIFS(Sheet1!N$4:N$75,Sheet1!$A$4:$A$75,Sheet2!$A2,Sheet1!$D$4:$D$75,"&lt;&gt;")</f>
        <v>4951</v>
      </c>
      <c r="K2" s="20">
        <f>SUMIFS(Sheet1!O$4:O$75,Sheet1!$A$4:$A$75,Sheet2!$A2,Sheet1!$D$4:$D$75,"&lt;&gt;")</f>
        <v>182085.31</v>
      </c>
      <c r="L2" s="20">
        <f>SUMIFS(Sheet1!P$4:P$75,Sheet1!$A$4:$A$75,Sheet2!$A2,Sheet1!$D$4:$D$75,"&lt;&gt;")</f>
        <v>0</v>
      </c>
      <c r="M2" s="20">
        <f>SUMIFS(Sheet1!Q$4:Q$75,Sheet1!$A$4:$A$75,Sheet2!$A2,Sheet1!$D$4:$D$75,"&lt;&gt;")</f>
        <v>0</v>
      </c>
      <c r="N2" s="20">
        <f>SUMIFS(Sheet1!R$4:R$75,Sheet1!$A$4:$A$75,Sheet2!$A2,Sheet1!$D$4:$D$75,"&lt;&gt;")</f>
        <v>542</v>
      </c>
      <c r="O2" s="20">
        <f>SUMIFS(Sheet1!S$4:S$75,Sheet1!$A$4:$A$75,Sheet2!$A2,Sheet1!$D$4:$D$75,"&lt;&gt;")</f>
        <v>18320.21</v>
      </c>
      <c r="P2" s="20">
        <f>SUMIFS(Sheet1!T$4:T$75,Sheet1!$A$4:$A$75,Sheet2!$A2,Sheet1!$D$4:$D$75,"&lt;&gt;")</f>
        <v>0</v>
      </c>
      <c r="Q2" s="20">
        <f>SUMIFS(Sheet1!U$4:U$75,Sheet1!$A$4:$A$75,Sheet2!$A2,Sheet1!$D$4:$D$75,"&lt;&gt;")</f>
        <v>0</v>
      </c>
      <c r="R2" s="20">
        <f>SUMIFS(Sheet1!V$4:V$75,Sheet1!$A$4:$A$75,Sheet2!$A2,Sheet1!$D$4:$D$75,"&lt;&gt;")</f>
        <v>0</v>
      </c>
      <c r="S2" s="20">
        <f>SUMIFS(Sheet1!W$4:W$75,Sheet1!$A$4:$A$75,Sheet2!$A2,Sheet1!$D$4:$D$75,"&lt;&gt;")</f>
        <v>0</v>
      </c>
      <c r="T2" s="20">
        <f>SUMIFS(Sheet1!X$4:X$75,Sheet1!$A$4:$A$75,Sheet2!$A2,Sheet1!$D$4:$D$75,"&lt;&gt;")</f>
        <v>0</v>
      </c>
      <c r="U2" s="20">
        <f>SUMIFS(Sheet1!Y$4:Y$75,Sheet1!$A$4:$A$75,Sheet2!$A2,Sheet1!$D$4:$D$75,"&lt;&gt;")</f>
        <v>0</v>
      </c>
    </row>
    <row r="3" spans="1:21">
      <c r="A3" s="19" t="s">
        <v>26</v>
      </c>
      <c r="B3" s="20">
        <f>SUMIFS(Sheet1!F$4:F$75,Sheet1!$A$4:$A$75,Sheet2!$A3,Sheet1!$D$4:$D$75,"&lt;&gt;")</f>
        <v>32053</v>
      </c>
      <c r="C3" s="20">
        <f>SUMIFS(Sheet1!G$4:G$75,Sheet1!$A$4:$A$75,Sheet2!$A3,Sheet1!$D$4:$D$75,"&lt;&gt;")</f>
        <v>1321451.0599999998</v>
      </c>
      <c r="D3" s="20">
        <f>SUMIFS(Sheet1!H$4:H$75,Sheet1!$A$4:$A$75,Sheet2!$A3,Sheet1!$D$4:$D$75,"&lt;&gt;")</f>
        <v>0</v>
      </c>
      <c r="E3" s="20">
        <f>SUMIFS(Sheet1!I$4:I$75,Sheet1!$A$4:$A$75,Sheet2!$A3,Sheet1!$D$4:$D$75,"&lt;&gt;")</f>
        <v>0</v>
      </c>
      <c r="F3" s="20">
        <f>SUMIFS(Sheet1!J$4:J$75,Sheet1!$A$4:$A$75,Sheet2!$A3,Sheet1!$D$4:$D$75,"&lt;&gt;")</f>
        <v>0</v>
      </c>
      <c r="G3" s="20">
        <f>SUMIFS(Sheet1!K$4:K$75,Sheet1!$A$4:$A$75,Sheet2!$A3,Sheet1!$D$4:$D$75,"&lt;&gt;")</f>
        <v>0</v>
      </c>
      <c r="H3" s="20">
        <f>SUMIFS(Sheet1!L$4:L$75,Sheet1!$A$4:$A$75,Sheet2!$A3,Sheet1!$D$4:$D$75,"&lt;&gt;")</f>
        <v>0</v>
      </c>
      <c r="I3" s="20">
        <f>SUMIFS(Sheet1!M$4:M$75,Sheet1!$A$4:$A$75,Sheet2!$A3,Sheet1!$D$4:$D$75,"&lt;&gt;")</f>
        <v>0</v>
      </c>
      <c r="J3" s="20">
        <f>SUMIFS(Sheet1!N$4:N$75,Sheet1!$A$4:$A$75,Sheet2!$A3,Sheet1!$D$4:$D$75,"&lt;&gt;")</f>
        <v>32053</v>
      </c>
      <c r="K3" s="20">
        <f>SUMIFS(Sheet1!O$4:O$75,Sheet1!$A$4:$A$75,Sheet2!$A3,Sheet1!$D$4:$D$75,"&lt;&gt;")</f>
        <v>1321451.0599999998</v>
      </c>
      <c r="L3" s="20">
        <f>SUMIFS(Sheet1!P$4:P$75,Sheet1!$A$4:$A$75,Sheet2!$A3,Sheet1!$D$4:$D$75,"&lt;&gt;")</f>
        <v>0</v>
      </c>
      <c r="M3" s="20">
        <f>SUMIFS(Sheet1!Q$4:Q$75,Sheet1!$A$4:$A$75,Sheet2!$A3,Sheet1!$D$4:$D$75,"&lt;&gt;")</f>
        <v>0</v>
      </c>
      <c r="N3" s="20">
        <f>SUMIFS(Sheet1!R$4:R$75,Sheet1!$A$4:$A$75,Sheet2!$A3,Sheet1!$D$4:$D$75,"&lt;&gt;")</f>
        <v>6457</v>
      </c>
      <c r="O3" s="20">
        <f>SUMIFS(Sheet1!S$4:S$75,Sheet1!$A$4:$A$75,Sheet2!$A3,Sheet1!$D$4:$D$75,"&lt;&gt;")</f>
        <v>284703.27999999997</v>
      </c>
      <c r="P3" s="20">
        <f>SUMIFS(Sheet1!T$4:T$75,Sheet1!$A$4:$A$75,Sheet2!$A3,Sheet1!$D$4:$D$75,"&lt;&gt;")</f>
        <v>0</v>
      </c>
      <c r="Q3" s="20">
        <f>SUMIFS(Sheet1!U$4:U$75,Sheet1!$A$4:$A$75,Sheet2!$A3,Sheet1!$D$4:$D$75,"&lt;&gt;")</f>
        <v>0</v>
      </c>
      <c r="R3" s="20">
        <f>SUMIFS(Sheet1!V$4:V$75,Sheet1!$A$4:$A$75,Sheet2!$A3,Sheet1!$D$4:$D$75,"&lt;&gt;")</f>
        <v>0</v>
      </c>
      <c r="S3" s="20">
        <f>SUMIFS(Sheet1!W$4:W$75,Sheet1!$A$4:$A$75,Sheet2!$A3,Sheet1!$D$4:$D$75,"&lt;&gt;")</f>
        <v>0</v>
      </c>
      <c r="T3" s="20">
        <f>SUMIFS(Sheet1!X$4:X$75,Sheet1!$A$4:$A$75,Sheet2!$A3,Sheet1!$D$4:$D$75,"&lt;&gt;")</f>
        <v>0</v>
      </c>
      <c r="U3" s="20">
        <f>SUMIFS(Sheet1!Y$4:Y$75,Sheet1!$A$4:$A$75,Sheet2!$A3,Sheet1!$D$4:$D$75,"&lt;&gt;")</f>
        <v>0</v>
      </c>
    </row>
    <row r="4" spans="1:21">
      <c r="A4" s="19" t="s">
        <v>95</v>
      </c>
      <c r="B4" s="20">
        <f>SUMIFS(Sheet1!F$4:F$75,Sheet1!$A$4:$A$75,Sheet2!$A4,Sheet1!$D$4:$D$75,"&lt;&gt;")</f>
        <v>49356</v>
      </c>
      <c r="C4" s="20">
        <f>SUMIFS(Sheet1!G$4:G$75,Sheet1!$A$4:$A$75,Sheet2!$A4,Sheet1!$D$4:$D$75,"&lt;&gt;")</f>
        <v>1447662.0399999998</v>
      </c>
      <c r="D4" s="20">
        <f>SUMIFS(Sheet1!H$4:H$75,Sheet1!$A$4:$A$75,Sheet2!$A4,Sheet1!$D$4:$D$75,"&lt;&gt;")</f>
        <v>100</v>
      </c>
      <c r="E4" s="20">
        <f>SUMIFS(Sheet1!I$4:I$75,Sheet1!$A$4:$A$75,Sheet2!$A4,Sheet1!$D$4:$D$75,"&lt;&gt;")</f>
        <v>5228</v>
      </c>
      <c r="F4" s="20">
        <f>SUMIFS(Sheet1!J$4:J$75,Sheet1!$A$4:$A$75,Sheet2!$A4,Sheet1!$D$4:$D$75,"&lt;&gt;")</f>
        <v>5</v>
      </c>
      <c r="G4" s="20">
        <f>SUMIFS(Sheet1!K$4:K$75,Sheet1!$A$4:$A$75,Sheet2!$A4,Sheet1!$D$4:$D$75,"&lt;&gt;")</f>
        <v>114</v>
      </c>
      <c r="H4" s="20">
        <f>SUMIFS(Sheet1!L$4:L$75,Sheet1!$A$4:$A$75,Sheet2!$A4,Sheet1!$D$4:$D$75,"&lt;&gt;")</f>
        <v>45</v>
      </c>
      <c r="I4" s="20">
        <f>SUMIFS(Sheet1!M$4:M$75,Sheet1!$A$4:$A$75,Sheet2!$A4,Sheet1!$D$4:$D$75,"&lt;&gt;")</f>
        <v>921.93</v>
      </c>
      <c r="J4" s="20">
        <f>SUMIFS(Sheet1!N$4:N$75,Sheet1!$A$4:$A$75,Sheet2!$A4,Sheet1!$D$4:$D$75,"&lt;&gt;")</f>
        <v>49206</v>
      </c>
      <c r="K4" s="20">
        <f>SUMIFS(Sheet1!O$4:O$75,Sheet1!$A$4:$A$75,Sheet2!$A4,Sheet1!$D$4:$D$75,"&lt;&gt;")</f>
        <v>1441398.1099999999</v>
      </c>
      <c r="L4" s="20">
        <f>SUMIFS(Sheet1!P$4:P$75,Sheet1!$A$4:$A$75,Sheet2!$A4,Sheet1!$D$4:$D$75,"&lt;&gt;")</f>
        <v>0</v>
      </c>
      <c r="M4" s="20">
        <f>SUMIFS(Sheet1!Q$4:Q$75,Sheet1!$A$4:$A$75,Sheet2!$A4,Sheet1!$D$4:$D$75,"&lt;&gt;")</f>
        <v>0</v>
      </c>
      <c r="N4" s="20">
        <f>SUMIFS(Sheet1!R$4:R$75,Sheet1!$A$4:$A$75,Sheet2!$A4,Sheet1!$D$4:$D$75,"&lt;&gt;")</f>
        <v>10958</v>
      </c>
      <c r="O4" s="20">
        <f>SUMIFS(Sheet1!S$4:S$75,Sheet1!$A$4:$A$75,Sheet2!$A4,Sheet1!$D$4:$D$75,"&lt;&gt;")</f>
        <v>301323.81</v>
      </c>
      <c r="P4" s="20">
        <f>SUMIFS(Sheet1!T$4:T$75,Sheet1!$A$4:$A$75,Sheet2!$A4,Sheet1!$D$4:$D$75,"&lt;&gt;")</f>
        <v>0</v>
      </c>
      <c r="Q4" s="20">
        <f>SUMIFS(Sheet1!U$4:U$75,Sheet1!$A$4:$A$75,Sheet2!$A4,Sheet1!$D$4:$D$75,"&lt;&gt;")</f>
        <v>0</v>
      </c>
      <c r="R4" s="20">
        <f>SUMIFS(Sheet1!V$4:V$75,Sheet1!$A$4:$A$75,Sheet2!$A4,Sheet1!$D$4:$D$75,"&lt;&gt;")</f>
        <v>0</v>
      </c>
      <c r="S4" s="20">
        <f>SUMIFS(Sheet1!W$4:W$75,Sheet1!$A$4:$A$75,Sheet2!$A4,Sheet1!$D$4:$D$75,"&lt;&gt;")</f>
        <v>0</v>
      </c>
      <c r="T4" s="20">
        <f>SUMIFS(Sheet1!X$4:X$75,Sheet1!$A$4:$A$75,Sheet2!$A4,Sheet1!$D$4:$D$75,"&lt;&gt;")</f>
        <v>0</v>
      </c>
      <c r="U4" s="20">
        <f>SUMIFS(Sheet1!Y$4:Y$75,Sheet1!$A$4:$A$75,Sheet2!$A4,Sheet1!$D$4:$D$75,"&lt;&gt;")</f>
        <v>0</v>
      </c>
    </row>
    <row r="5" spans="1:21">
      <c r="A5" s="18" t="s">
        <v>112</v>
      </c>
      <c r="B5" s="18">
        <f>SUM(B2:B4)</f>
        <v>86365</v>
      </c>
      <c r="C5" s="18">
        <f>SUM(C2:C4)</f>
        <v>2951332.8499999996</v>
      </c>
      <c r="D5" s="18">
        <f t="shared" ref="D5:U5" si="0">SUM(D2:D4)</f>
        <v>100</v>
      </c>
      <c r="E5" s="18">
        <f t="shared" si="0"/>
        <v>5228</v>
      </c>
      <c r="F5" s="18">
        <f t="shared" si="0"/>
        <v>8</v>
      </c>
      <c r="G5" s="18">
        <f t="shared" si="0"/>
        <v>191.4</v>
      </c>
      <c r="H5" s="18">
        <f t="shared" si="0"/>
        <v>47</v>
      </c>
      <c r="I5" s="18">
        <f t="shared" si="0"/>
        <v>978.96999999999991</v>
      </c>
      <c r="J5" s="18">
        <f t="shared" si="0"/>
        <v>86210</v>
      </c>
      <c r="K5" s="18">
        <f t="shared" si="0"/>
        <v>2944934.4799999995</v>
      </c>
      <c r="L5" s="18">
        <f t="shared" si="0"/>
        <v>0</v>
      </c>
      <c r="M5" s="18">
        <f t="shared" si="0"/>
        <v>0</v>
      </c>
      <c r="N5" s="18">
        <f t="shared" si="0"/>
        <v>17957</v>
      </c>
      <c r="O5" s="18">
        <f t="shared" si="0"/>
        <v>604347.30000000005</v>
      </c>
      <c r="P5" s="18">
        <f t="shared" si="0"/>
        <v>0</v>
      </c>
      <c r="Q5" s="18">
        <f t="shared" si="0"/>
        <v>0</v>
      </c>
      <c r="R5" s="18">
        <f t="shared" si="0"/>
        <v>0</v>
      </c>
      <c r="S5" s="18">
        <f t="shared" si="0"/>
        <v>0</v>
      </c>
      <c r="T5" s="18">
        <f t="shared" si="0"/>
        <v>0</v>
      </c>
      <c r="U5" s="18">
        <f t="shared" si="0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Axis Clinicals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Axis Clinicals Ltd</dc:creator>
  <cp:lastModifiedBy>Deepak</cp:lastModifiedBy>
  <dcterms:created xsi:type="dcterms:W3CDTF">2013-05-14T11:09:21Z</dcterms:created>
  <dcterms:modified xsi:type="dcterms:W3CDTF">2013-05-14T11:51:28Z</dcterms:modified>
</cp:coreProperties>
</file>