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S-KEMEA\Desktop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1" l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21" i="1"/>
  <c r="L20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21" i="1"/>
  <c r="M20" i="1"/>
  <c r="F20" i="1"/>
  <c r="E20" i="1"/>
  <c r="D21" i="1"/>
  <c r="F21" i="1" s="1"/>
  <c r="A2" i="1"/>
  <c r="A3" i="1" s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C20" i="1" l="1"/>
  <c r="K20" i="1" s="1"/>
  <c r="H20" i="1" s="1"/>
  <c r="E21" i="1"/>
  <c r="C21" i="1" s="1"/>
  <c r="D22" i="1"/>
  <c r="E22" i="1" l="1"/>
  <c r="C22" i="1" s="1"/>
  <c r="K22" i="1" s="1"/>
  <c r="F22" i="1"/>
  <c r="K21" i="1"/>
  <c r="H21" i="1" s="1"/>
  <c r="D23" i="1"/>
  <c r="E23" i="1" l="1"/>
  <c r="C23" i="1" s="1"/>
  <c r="K23" i="1" s="1"/>
  <c r="F23" i="1"/>
  <c r="H22" i="1"/>
  <c r="D24" i="1"/>
  <c r="E24" i="1" l="1"/>
  <c r="C24" i="1" s="1"/>
  <c r="F24" i="1"/>
  <c r="H23" i="1"/>
  <c r="K24" i="1"/>
  <c r="D25" i="1"/>
  <c r="E25" i="1" l="1"/>
  <c r="C25" i="1" s="1"/>
  <c r="F25" i="1"/>
  <c r="H24" i="1"/>
  <c r="K25" i="1"/>
  <c r="D26" i="1"/>
  <c r="E26" i="1" l="1"/>
  <c r="C26" i="1" s="1"/>
  <c r="F26" i="1"/>
  <c r="H25" i="1"/>
  <c r="K26" i="1"/>
  <c r="D27" i="1"/>
  <c r="E27" i="1" l="1"/>
  <c r="C27" i="1" s="1"/>
  <c r="K27" i="1" s="1"/>
  <c r="F27" i="1"/>
  <c r="H26" i="1"/>
  <c r="D28" i="1"/>
  <c r="H27" i="1" l="1"/>
  <c r="E28" i="1"/>
  <c r="C28" i="1" s="1"/>
  <c r="K28" i="1" s="1"/>
  <c r="F28" i="1"/>
  <c r="D29" i="1"/>
  <c r="H28" i="1" l="1"/>
  <c r="E29" i="1"/>
  <c r="C29" i="1" s="1"/>
  <c r="K29" i="1" s="1"/>
  <c r="F29" i="1"/>
  <c r="D30" i="1"/>
  <c r="H29" i="1" l="1"/>
  <c r="E30" i="1"/>
  <c r="C30" i="1" s="1"/>
  <c r="K30" i="1" s="1"/>
  <c r="F30" i="1"/>
  <c r="D31" i="1"/>
  <c r="H30" i="1" l="1"/>
  <c r="E31" i="1"/>
  <c r="C31" i="1" s="1"/>
  <c r="K31" i="1" s="1"/>
  <c r="F31" i="1"/>
  <c r="D32" i="1"/>
  <c r="H31" i="1" l="1"/>
  <c r="E32" i="1"/>
  <c r="C32" i="1" s="1"/>
  <c r="K32" i="1" s="1"/>
  <c r="F32" i="1"/>
  <c r="D33" i="1"/>
  <c r="H32" i="1" l="1"/>
  <c r="E33" i="1"/>
  <c r="C33" i="1" s="1"/>
  <c r="K33" i="1" s="1"/>
  <c r="F33" i="1"/>
  <c r="D34" i="1"/>
  <c r="H33" i="1" l="1"/>
  <c r="E34" i="1"/>
  <c r="C34" i="1" s="1"/>
  <c r="K34" i="1" s="1"/>
  <c r="F34" i="1"/>
  <c r="D35" i="1"/>
  <c r="H34" i="1" l="1"/>
  <c r="E35" i="1"/>
  <c r="C35" i="1" s="1"/>
  <c r="K35" i="1" s="1"/>
  <c r="F35" i="1"/>
  <c r="D36" i="1"/>
  <c r="H35" i="1" l="1"/>
  <c r="E36" i="1"/>
  <c r="C36" i="1" s="1"/>
  <c r="K36" i="1" s="1"/>
  <c r="F36" i="1"/>
  <c r="D37" i="1"/>
  <c r="H36" i="1" l="1"/>
  <c r="E37" i="1"/>
  <c r="C37" i="1" s="1"/>
  <c r="K37" i="1" s="1"/>
  <c r="F37" i="1"/>
  <c r="D38" i="1"/>
  <c r="H37" i="1" l="1"/>
  <c r="E38" i="1"/>
  <c r="C38" i="1" s="1"/>
  <c r="K38" i="1" s="1"/>
  <c r="F38" i="1"/>
  <c r="D39" i="1"/>
  <c r="H38" i="1" l="1"/>
  <c r="E39" i="1"/>
  <c r="C39" i="1" s="1"/>
  <c r="K39" i="1" s="1"/>
  <c r="F39" i="1"/>
  <c r="D40" i="1"/>
  <c r="E40" i="1" l="1"/>
  <c r="C40" i="1" s="1"/>
  <c r="F40" i="1"/>
  <c r="H39" i="1"/>
  <c r="K40" i="1"/>
  <c r="D41" i="1"/>
  <c r="E41" i="1" l="1"/>
  <c r="C41" i="1" s="1"/>
  <c r="F41" i="1"/>
  <c r="H40" i="1"/>
  <c r="K41" i="1"/>
  <c r="D42" i="1"/>
  <c r="E42" i="1" l="1"/>
  <c r="C42" i="1" s="1"/>
  <c r="K42" i="1" s="1"/>
  <c r="F42" i="1"/>
  <c r="H41" i="1"/>
  <c r="D43" i="1"/>
  <c r="F43" i="1" s="1"/>
  <c r="H42" i="1" l="1"/>
  <c r="D44" i="1"/>
  <c r="E43" i="1"/>
  <c r="C43" i="1" s="1"/>
  <c r="E44" i="1" l="1"/>
  <c r="C44" i="1" s="1"/>
  <c r="K44" i="1" s="1"/>
  <c r="F44" i="1"/>
  <c r="K43" i="1"/>
  <c r="H43" i="1" s="1"/>
  <c r="D45" i="1"/>
  <c r="H44" i="1" l="1"/>
  <c r="E45" i="1"/>
  <c r="C45" i="1" s="1"/>
  <c r="K45" i="1" s="1"/>
  <c r="F45" i="1"/>
  <c r="D46" i="1"/>
  <c r="H45" i="1" l="1"/>
  <c r="E46" i="1"/>
  <c r="C46" i="1" s="1"/>
  <c r="K46" i="1" s="1"/>
  <c r="F46" i="1"/>
  <c r="D47" i="1"/>
  <c r="H46" i="1" l="1"/>
  <c r="E47" i="1"/>
  <c r="C47" i="1" s="1"/>
  <c r="K47" i="1" s="1"/>
  <c r="F47" i="1"/>
  <c r="D48" i="1"/>
  <c r="H47" i="1" l="1"/>
  <c r="E48" i="1"/>
  <c r="C48" i="1" s="1"/>
  <c r="K48" i="1" s="1"/>
  <c r="F48" i="1"/>
  <c r="D49" i="1"/>
  <c r="H48" i="1" l="1"/>
  <c r="E49" i="1"/>
  <c r="C49" i="1" s="1"/>
  <c r="K49" i="1" s="1"/>
  <c r="F49" i="1"/>
  <c r="D50" i="1"/>
  <c r="H49" i="1" l="1"/>
  <c r="E50" i="1"/>
  <c r="C50" i="1" s="1"/>
  <c r="K50" i="1" s="1"/>
  <c r="F50" i="1"/>
  <c r="D51" i="1"/>
  <c r="H50" i="1" l="1"/>
  <c r="E51" i="1"/>
  <c r="C51" i="1" s="1"/>
  <c r="F51" i="1"/>
  <c r="K51" i="1"/>
  <c r="D52" i="1"/>
  <c r="H51" i="1" l="1"/>
  <c r="E52" i="1"/>
  <c r="C52" i="1" s="1"/>
  <c r="K52" i="1" s="1"/>
  <c r="F52" i="1"/>
  <c r="D53" i="1"/>
  <c r="H52" i="1" l="1"/>
  <c r="E53" i="1"/>
  <c r="C53" i="1" s="1"/>
  <c r="F53" i="1"/>
  <c r="K53" i="1"/>
  <c r="D54" i="1"/>
  <c r="H53" i="1" l="1"/>
  <c r="E54" i="1"/>
  <c r="C54" i="1" s="1"/>
  <c r="K54" i="1" s="1"/>
  <c r="F54" i="1"/>
  <c r="D55" i="1"/>
  <c r="H54" i="1" l="1"/>
  <c r="E55" i="1"/>
  <c r="C55" i="1" s="1"/>
  <c r="F55" i="1"/>
  <c r="K55" i="1"/>
  <c r="D56" i="1"/>
  <c r="E56" i="1" l="1"/>
  <c r="C56" i="1" s="1"/>
  <c r="F56" i="1"/>
  <c r="H55" i="1"/>
  <c r="K56" i="1"/>
  <c r="D57" i="1"/>
  <c r="E57" i="1" l="1"/>
  <c r="C57" i="1" s="1"/>
  <c r="F57" i="1"/>
  <c r="H56" i="1"/>
  <c r="D58" i="1"/>
  <c r="K57" i="1"/>
  <c r="E58" i="1" l="1"/>
  <c r="C58" i="1" s="1"/>
  <c r="K58" i="1" s="1"/>
  <c r="F58" i="1"/>
  <c r="H57" i="1"/>
  <c r="D59" i="1"/>
  <c r="H58" i="1" l="1"/>
  <c r="E59" i="1"/>
  <c r="C59" i="1" s="1"/>
  <c r="K59" i="1" s="1"/>
  <c r="F59" i="1"/>
  <c r="H59" i="1" l="1"/>
</calcChain>
</file>

<file path=xl/sharedStrings.xml><?xml version="1.0" encoding="utf-8"?>
<sst xmlns="http://schemas.openxmlformats.org/spreadsheetml/2006/main" count="23" uniqueCount="16">
  <si>
    <t>FREQ</t>
  </si>
  <si>
    <t>Ideal Mixer</t>
  </si>
  <si>
    <t xml:space="preserve">MIXER </t>
  </si>
  <si>
    <t>Output</t>
  </si>
  <si>
    <t>Degrees</t>
  </si>
  <si>
    <t>Radians</t>
  </si>
  <si>
    <t xml:space="preserve">Absolute </t>
  </si>
  <si>
    <t>Ideal</t>
  </si>
  <si>
    <t>Absolute</t>
  </si>
  <si>
    <t>Real</t>
  </si>
  <si>
    <t>Mixer</t>
  </si>
  <si>
    <t>Deviation</t>
  </si>
  <si>
    <t>from</t>
  </si>
  <si>
    <t>Group</t>
  </si>
  <si>
    <t>Delay</t>
  </si>
  <si>
    <t>Phase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</si>
</sst>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" x14ac:knownFonts="1">
    <font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quotePrefix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Mixer  Output</a:t>
            </a:r>
          </a:p>
        </c:rich>
      </c:tx>
      <c:layout>
        <c:manualLayout>
          <c:xMode val="edge"/>
          <c:yMode val="edge"/>
          <c:x val="0.5761596675415573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Sheet1!$A$20:$A$59</c:f>
              <c:numCache>
                <c:formatCode>General</c:formatCode>
                <c:ptCount val="40"/>
                <c:pt idx="0">
                  <c:v>13410</c:v>
                </c:pt>
                <c:pt idx="1">
                  <c:v>13420</c:v>
                </c:pt>
                <c:pt idx="2">
                  <c:v>13430</c:v>
                </c:pt>
                <c:pt idx="3">
                  <c:v>13440</c:v>
                </c:pt>
                <c:pt idx="4">
                  <c:v>13450</c:v>
                </c:pt>
                <c:pt idx="5">
                  <c:v>13460</c:v>
                </c:pt>
                <c:pt idx="6">
                  <c:v>13470</c:v>
                </c:pt>
                <c:pt idx="7">
                  <c:v>13480</c:v>
                </c:pt>
                <c:pt idx="8">
                  <c:v>13490</c:v>
                </c:pt>
                <c:pt idx="9">
                  <c:v>13500</c:v>
                </c:pt>
                <c:pt idx="10">
                  <c:v>13510</c:v>
                </c:pt>
                <c:pt idx="11">
                  <c:v>13520</c:v>
                </c:pt>
                <c:pt idx="12">
                  <c:v>13530</c:v>
                </c:pt>
                <c:pt idx="13">
                  <c:v>13540</c:v>
                </c:pt>
                <c:pt idx="14">
                  <c:v>13550</c:v>
                </c:pt>
                <c:pt idx="15">
                  <c:v>13560</c:v>
                </c:pt>
                <c:pt idx="16">
                  <c:v>13570</c:v>
                </c:pt>
                <c:pt idx="17">
                  <c:v>13580</c:v>
                </c:pt>
                <c:pt idx="18">
                  <c:v>13590</c:v>
                </c:pt>
                <c:pt idx="19">
                  <c:v>13600</c:v>
                </c:pt>
                <c:pt idx="20">
                  <c:v>13610</c:v>
                </c:pt>
                <c:pt idx="21">
                  <c:v>13620</c:v>
                </c:pt>
                <c:pt idx="22">
                  <c:v>13630</c:v>
                </c:pt>
                <c:pt idx="23">
                  <c:v>13640</c:v>
                </c:pt>
                <c:pt idx="24">
                  <c:v>13650</c:v>
                </c:pt>
                <c:pt idx="25">
                  <c:v>13660</c:v>
                </c:pt>
                <c:pt idx="26">
                  <c:v>13670</c:v>
                </c:pt>
                <c:pt idx="27">
                  <c:v>13680</c:v>
                </c:pt>
                <c:pt idx="28">
                  <c:v>13690</c:v>
                </c:pt>
                <c:pt idx="29">
                  <c:v>13700</c:v>
                </c:pt>
                <c:pt idx="30">
                  <c:v>13710</c:v>
                </c:pt>
                <c:pt idx="31">
                  <c:v>13720</c:v>
                </c:pt>
                <c:pt idx="32">
                  <c:v>13730</c:v>
                </c:pt>
                <c:pt idx="33">
                  <c:v>13740</c:v>
                </c:pt>
                <c:pt idx="34">
                  <c:v>13750</c:v>
                </c:pt>
                <c:pt idx="35">
                  <c:v>13760</c:v>
                </c:pt>
                <c:pt idx="36">
                  <c:v>13770</c:v>
                </c:pt>
                <c:pt idx="37">
                  <c:v>13780</c:v>
                </c:pt>
                <c:pt idx="38">
                  <c:v>13790</c:v>
                </c:pt>
                <c:pt idx="39">
                  <c:v>13800</c:v>
                </c:pt>
              </c:numCache>
            </c:numRef>
          </c:xVal>
          <c:yVal>
            <c:numRef>
              <c:f>Sheet1!$B$20:$B$59</c:f>
              <c:numCache>
                <c:formatCode>0.0000</c:formatCode>
                <c:ptCount val="40"/>
                <c:pt idx="0">
                  <c:v>0.64200000000000002</c:v>
                </c:pt>
                <c:pt idx="1">
                  <c:v>0.63990000000000002</c:v>
                </c:pt>
                <c:pt idx="2">
                  <c:v>0.62549999999999994</c:v>
                </c:pt>
                <c:pt idx="3">
                  <c:v>0.60070000000000001</c:v>
                </c:pt>
                <c:pt idx="4">
                  <c:v>0.56850000000000001</c:v>
                </c:pt>
                <c:pt idx="5">
                  <c:v>0.52900000000000003</c:v>
                </c:pt>
                <c:pt idx="6">
                  <c:v>0.48110000000000003</c:v>
                </c:pt>
                <c:pt idx="7">
                  <c:v>0.42259999999999998</c:v>
                </c:pt>
                <c:pt idx="8">
                  <c:v>0.3523</c:v>
                </c:pt>
                <c:pt idx="9">
                  <c:v>0.26939999999999997</c:v>
                </c:pt>
                <c:pt idx="10">
                  <c:v>0.17399999999999999</c:v>
                </c:pt>
                <c:pt idx="11">
                  <c:v>6.7900000000000002E-2</c:v>
                </c:pt>
                <c:pt idx="12">
                  <c:v>-4.3799999999999999E-2</c:v>
                </c:pt>
                <c:pt idx="13">
                  <c:v>-0.15579999999999999</c:v>
                </c:pt>
                <c:pt idx="14">
                  <c:v>-0.25840000000000002</c:v>
                </c:pt>
                <c:pt idx="15">
                  <c:v>-0.34960000000000002</c:v>
                </c:pt>
                <c:pt idx="16">
                  <c:v>-0.42409999999999998</c:v>
                </c:pt>
                <c:pt idx="17">
                  <c:v>-0.4839</c:v>
                </c:pt>
                <c:pt idx="18">
                  <c:v>-0.53139999999999998</c:v>
                </c:pt>
                <c:pt idx="19">
                  <c:v>-0.57010000000000005</c:v>
                </c:pt>
                <c:pt idx="20">
                  <c:v>-0.60150000000000003</c:v>
                </c:pt>
                <c:pt idx="21">
                  <c:v>-0.62649999999999995</c:v>
                </c:pt>
                <c:pt idx="22">
                  <c:v>-0.64400000000000002</c:v>
                </c:pt>
                <c:pt idx="23">
                  <c:v>-0.65180000000000005</c:v>
                </c:pt>
                <c:pt idx="24">
                  <c:v>-0.64839999999999998</c:v>
                </c:pt>
                <c:pt idx="25">
                  <c:v>-0.63439999999999996</c:v>
                </c:pt>
                <c:pt idx="26">
                  <c:v>-0.6119</c:v>
                </c:pt>
                <c:pt idx="27">
                  <c:v>-0.58169999999999999</c:v>
                </c:pt>
                <c:pt idx="28">
                  <c:v>-0.54330000000000001</c:v>
                </c:pt>
                <c:pt idx="29">
                  <c:v>-0.49640000000000001</c:v>
                </c:pt>
                <c:pt idx="30">
                  <c:v>-0.43759999999999999</c:v>
                </c:pt>
                <c:pt idx="31">
                  <c:v>-0.36559999999999998</c:v>
                </c:pt>
                <c:pt idx="32">
                  <c:v>-0.27879999999999999</c:v>
                </c:pt>
                <c:pt idx="33">
                  <c:v>-0.17680000000000001</c:v>
                </c:pt>
                <c:pt idx="34">
                  <c:v>-6.3799999999999996E-2</c:v>
                </c:pt>
                <c:pt idx="35">
                  <c:v>5.1200000000000002E-2</c:v>
                </c:pt>
                <c:pt idx="36">
                  <c:v>0.16020000000000001</c:v>
                </c:pt>
                <c:pt idx="37">
                  <c:v>0.25619999999999998</c:v>
                </c:pt>
                <c:pt idx="38">
                  <c:v>0.33700000000000002</c:v>
                </c:pt>
                <c:pt idx="39">
                  <c:v>0.40510000000000002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38168480"/>
        <c:axId val="-438165216"/>
      </c:scatterChart>
      <c:valAx>
        <c:axId val="-438168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-438165216"/>
        <c:crosses val="autoZero"/>
        <c:crossBetween val="midCat"/>
      </c:valAx>
      <c:valAx>
        <c:axId val="-438165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-4381684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Ideal Mixer Output</a:t>
            </a:r>
          </a:p>
        </c:rich>
      </c:tx>
      <c:layout>
        <c:manualLayout>
          <c:xMode val="edge"/>
          <c:yMode val="edge"/>
          <c:x val="2.0971128608923803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solidFill>
                <a:schemeClr val="lt1">
                  <a:alpha val="50000"/>
                </a:schemeClr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circle"/>
            <c:size val="6"/>
            <c:spPr>
              <a:solidFill>
                <a:schemeClr val="accent1"/>
              </a:solidFill>
              <a:ln w="22225">
                <a:solidFill>
                  <a:schemeClr val="lt1"/>
                </a:solidFill>
                <a:round/>
              </a:ln>
              <a:effectLst/>
            </c:spPr>
          </c:marker>
          <c:xVal>
            <c:numRef>
              <c:f>Sheet1!$A$20:$A$59</c:f>
              <c:numCache>
                <c:formatCode>General</c:formatCode>
                <c:ptCount val="40"/>
                <c:pt idx="0">
                  <c:v>13410</c:v>
                </c:pt>
                <c:pt idx="1">
                  <c:v>13420</c:v>
                </c:pt>
                <c:pt idx="2">
                  <c:v>13430</c:v>
                </c:pt>
                <c:pt idx="3">
                  <c:v>13440</c:v>
                </c:pt>
                <c:pt idx="4">
                  <c:v>13450</c:v>
                </c:pt>
                <c:pt idx="5">
                  <c:v>13460</c:v>
                </c:pt>
                <c:pt idx="6">
                  <c:v>13470</c:v>
                </c:pt>
                <c:pt idx="7">
                  <c:v>13480</c:v>
                </c:pt>
                <c:pt idx="8">
                  <c:v>13490</c:v>
                </c:pt>
                <c:pt idx="9">
                  <c:v>13500</c:v>
                </c:pt>
                <c:pt idx="10">
                  <c:v>13510</c:v>
                </c:pt>
                <c:pt idx="11">
                  <c:v>13520</c:v>
                </c:pt>
                <c:pt idx="12">
                  <c:v>13530</c:v>
                </c:pt>
                <c:pt idx="13">
                  <c:v>13540</c:v>
                </c:pt>
                <c:pt idx="14">
                  <c:v>13550</c:v>
                </c:pt>
                <c:pt idx="15">
                  <c:v>13560</c:v>
                </c:pt>
                <c:pt idx="16">
                  <c:v>13570</c:v>
                </c:pt>
                <c:pt idx="17">
                  <c:v>13580</c:v>
                </c:pt>
                <c:pt idx="18">
                  <c:v>13590</c:v>
                </c:pt>
                <c:pt idx="19">
                  <c:v>13600</c:v>
                </c:pt>
                <c:pt idx="20">
                  <c:v>13610</c:v>
                </c:pt>
                <c:pt idx="21">
                  <c:v>13620</c:v>
                </c:pt>
                <c:pt idx="22">
                  <c:v>13630</c:v>
                </c:pt>
                <c:pt idx="23">
                  <c:v>13640</c:v>
                </c:pt>
                <c:pt idx="24">
                  <c:v>13650</c:v>
                </c:pt>
                <c:pt idx="25">
                  <c:v>13660</c:v>
                </c:pt>
                <c:pt idx="26">
                  <c:v>13670</c:v>
                </c:pt>
                <c:pt idx="27">
                  <c:v>13680</c:v>
                </c:pt>
                <c:pt idx="28">
                  <c:v>13690</c:v>
                </c:pt>
                <c:pt idx="29">
                  <c:v>13700</c:v>
                </c:pt>
                <c:pt idx="30">
                  <c:v>13710</c:v>
                </c:pt>
                <c:pt idx="31">
                  <c:v>13720</c:v>
                </c:pt>
                <c:pt idx="32">
                  <c:v>13730</c:v>
                </c:pt>
                <c:pt idx="33">
                  <c:v>13740</c:v>
                </c:pt>
                <c:pt idx="34">
                  <c:v>13750</c:v>
                </c:pt>
                <c:pt idx="35">
                  <c:v>13760</c:v>
                </c:pt>
                <c:pt idx="36">
                  <c:v>13770</c:v>
                </c:pt>
                <c:pt idx="37">
                  <c:v>13780</c:v>
                </c:pt>
                <c:pt idx="38">
                  <c:v>13790</c:v>
                </c:pt>
                <c:pt idx="39">
                  <c:v>13800</c:v>
                </c:pt>
              </c:numCache>
            </c:numRef>
          </c:xVal>
          <c:yVal>
            <c:numRef>
              <c:f>Sheet1!$C$20:$C$59</c:f>
              <c:numCache>
                <c:formatCode>General</c:formatCode>
                <c:ptCount val="40"/>
                <c:pt idx="0">
                  <c:v>0.6547099810543523</c:v>
                </c:pt>
                <c:pt idx="1">
                  <c:v>0.65113536465325728</c:v>
                </c:pt>
                <c:pt idx="2">
                  <c:v>0.63510078718550245</c:v>
                </c:pt>
                <c:pt idx="3">
                  <c:v>0.6069130822556138</c:v>
                </c:pt>
                <c:pt idx="4">
                  <c:v>0.56711164263051328</c:v>
                </c:pt>
                <c:pt idx="5">
                  <c:v>0.51645809855645752</c:v>
                </c:pt>
                <c:pt idx="6">
                  <c:v>0.45592174339595221</c:v>
                </c:pt>
                <c:pt idx="7">
                  <c:v>0.38666098547598804</c:v>
                </c:pt>
                <c:pt idx="8">
                  <c:v>0.31000118108035229</c:v>
                </c:pt>
                <c:pt idx="9">
                  <c:v>0.22740927276815082</c:v>
                </c:pt>
                <c:pt idx="10">
                  <c:v>0.14046571833332963</c:v>
                </c:pt>
                <c:pt idx="11">
                  <c:v>5.083424756552643E-2</c:v>
                </c:pt>
                <c:pt idx="12">
                  <c:v>-3.9769974460928961E-2</c:v>
                </c:pt>
                <c:pt idx="13">
                  <c:v>-0.12961316835052511</c:v>
                </c:pt>
                <c:pt idx="14">
                  <c:v>-0.21697611754900442</c:v>
                </c:pt>
                <c:pt idx="15">
                  <c:v>-0.30018706683500873</c:v>
                </c:pt>
                <c:pt idx="16">
                  <c:v>-0.37765371260361652</c:v>
                </c:pt>
                <c:pt idx="17">
                  <c:v>-0.44789367278400349</c:v>
                </c:pt>
                <c:pt idx="18">
                  <c:v>-0.50956285332648243</c:v>
                </c:pt>
                <c:pt idx="19">
                  <c:v>-0.56148116844507479</c:v>
                </c:pt>
                <c:pt idx="20">
                  <c:v>-0.60265512243960206</c:v>
                </c:pt>
                <c:pt idx="21">
                  <c:v>-0.63229682097720252</c:v>
                </c:pt>
                <c:pt idx="22">
                  <c:v>-0.64983904803832415</c:v>
                </c:pt>
                <c:pt idx="23">
                  <c:v>-0.65494612001849783</c:v>
                </c:pt>
                <c:pt idx="24">
                  <c:v>-0.64752030928459081</c:v>
                </c:pt>
                <c:pt idx="25">
                  <c:v>-0.62770371426598448</c:v>
                </c:pt>
                <c:pt idx="26">
                  <c:v>-0.59587554029510159</c:v>
                </c:pt>
                <c:pt idx="27">
                  <c:v>-0.55264484323041374</c:v>
                </c:pt>
                <c:pt idx="28">
                  <c:v>-0.49883887471812433</c:v>
                </c:pt>
                <c:pt idx="29">
                  <c:v>-0.43548725211463979</c:v>
                </c:pt>
                <c:pt idx="30">
                  <c:v>-0.36380225599018295</c:v>
                </c:pt>
                <c:pt idx="31">
                  <c:v>-0.28515563223547286</c:v>
                </c:pt>
                <c:pt idx="32">
                  <c:v>-0.20105234268058025</c:v>
                </c:pt>
                <c:pt idx="33">
                  <c:v>-0.11310176652730916</c:v>
                </c:pt>
                <c:pt idx="34">
                  <c:v>-2.2986903677290785E-2</c:v>
                </c:pt>
                <c:pt idx="35">
                  <c:v>6.756783072694518E-2</c:v>
                </c:pt>
                <c:pt idx="36">
                  <c:v>0.15682960427248371</c:v>
                </c:pt>
                <c:pt idx="37">
                  <c:v>0.24309032631719429</c:v>
                </c:pt>
                <c:pt idx="38">
                  <c:v>0.32469933357874786</c:v>
                </c:pt>
                <c:pt idx="39">
                  <c:v>0.40009497680820649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38163584"/>
        <c:axId val="-438161952"/>
      </c:scatterChart>
      <c:valAx>
        <c:axId val="-438163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alpha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-438161952"/>
        <c:crosses val="autoZero"/>
        <c:crossBetween val="midCat"/>
      </c:valAx>
      <c:valAx>
        <c:axId val="-438161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-4381635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Deviation error from Mixer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Sheet1!$A$20:$A$59</c:f>
              <c:numCache>
                <c:formatCode>General</c:formatCode>
                <c:ptCount val="40"/>
                <c:pt idx="0">
                  <c:v>13410</c:v>
                </c:pt>
                <c:pt idx="1">
                  <c:v>13420</c:v>
                </c:pt>
                <c:pt idx="2">
                  <c:v>13430</c:v>
                </c:pt>
                <c:pt idx="3">
                  <c:v>13440</c:v>
                </c:pt>
                <c:pt idx="4">
                  <c:v>13450</c:v>
                </c:pt>
                <c:pt idx="5">
                  <c:v>13460</c:v>
                </c:pt>
                <c:pt idx="6">
                  <c:v>13470</c:v>
                </c:pt>
                <c:pt idx="7">
                  <c:v>13480</c:v>
                </c:pt>
                <c:pt idx="8">
                  <c:v>13490</c:v>
                </c:pt>
                <c:pt idx="9">
                  <c:v>13500</c:v>
                </c:pt>
                <c:pt idx="10">
                  <c:v>13510</c:v>
                </c:pt>
                <c:pt idx="11">
                  <c:v>13520</c:v>
                </c:pt>
                <c:pt idx="12">
                  <c:v>13530</c:v>
                </c:pt>
                <c:pt idx="13">
                  <c:v>13540</c:v>
                </c:pt>
                <c:pt idx="14">
                  <c:v>13550</c:v>
                </c:pt>
                <c:pt idx="15">
                  <c:v>13560</c:v>
                </c:pt>
                <c:pt idx="16">
                  <c:v>13570</c:v>
                </c:pt>
                <c:pt idx="17">
                  <c:v>13580</c:v>
                </c:pt>
                <c:pt idx="18">
                  <c:v>13590</c:v>
                </c:pt>
                <c:pt idx="19">
                  <c:v>13600</c:v>
                </c:pt>
                <c:pt idx="20">
                  <c:v>13610</c:v>
                </c:pt>
                <c:pt idx="21">
                  <c:v>13620</c:v>
                </c:pt>
                <c:pt idx="22">
                  <c:v>13630</c:v>
                </c:pt>
                <c:pt idx="23">
                  <c:v>13640</c:v>
                </c:pt>
                <c:pt idx="24">
                  <c:v>13650</c:v>
                </c:pt>
                <c:pt idx="25">
                  <c:v>13660</c:v>
                </c:pt>
                <c:pt idx="26">
                  <c:v>13670</c:v>
                </c:pt>
                <c:pt idx="27">
                  <c:v>13680</c:v>
                </c:pt>
                <c:pt idx="28">
                  <c:v>13690</c:v>
                </c:pt>
                <c:pt idx="29">
                  <c:v>13700</c:v>
                </c:pt>
                <c:pt idx="30">
                  <c:v>13710</c:v>
                </c:pt>
                <c:pt idx="31">
                  <c:v>13720</c:v>
                </c:pt>
                <c:pt idx="32">
                  <c:v>13730</c:v>
                </c:pt>
                <c:pt idx="33">
                  <c:v>13740</c:v>
                </c:pt>
                <c:pt idx="34">
                  <c:v>13750</c:v>
                </c:pt>
                <c:pt idx="35">
                  <c:v>13760</c:v>
                </c:pt>
                <c:pt idx="36">
                  <c:v>13770</c:v>
                </c:pt>
                <c:pt idx="37">
                  <c:v>13780</c:v>
                </c:pt>
                <c:pt idx="38">
                  <c:v>13790</c:v>
                </c:pt>
                <c:pt idx="39">
                  <c:v>13800</c:v>
                </c:pt>
              </c:numCache>
            </c:numRef>
          </c:xVal>
          <c:yVal>
            <c:numRef>
              <c:f>Sheet1!$K$20:$K$59</c:f>
              <c:numCache>
                <c:formatCode>0.0000</c:formatCode>
                <c:ptCount val="40"/>
                <c:pt idx="0">
                  <c:v>-1.2709981054352282E-2</c:v>
                </c:pt>
                <c:pt idx="1">
                  <c:v>-1.1235364653257252E-2</c:v>
                </c:pt>
                <c:pt idx="2">
                  <c:v>-9.6007871855025018E-3</c:v>
                </c:pt>
                <c:pt idx="3">
                  <c:v>-6.2130822556137888E-3</c:v>
                </c:pt>
                <c:pt idx="4">
                  <c:v>1.3883573694867257E-3</c:v>
                </c:pt>
                <c:pt idx="5">
                  <c:v>1.2541901443542502E-2</c:v>
                </c:pt>
                <c:pt idx="6">
                  <c:v>2.5178256604047822E-2</c:v>
                </c:pt>
                <c:pt idx="7">
                  <c:v>3.5939014524011936E-2</c:v>
                </c:pt>
                <c:pt idx="8">
                  <c:v>4.2298818919647707E-2</c:v>
                </c:pt>
                <c:pt idx="9">
                  <c:v>4.1990727231849156E-2</c:v>
                </c:pt>
                <c:pt idx="10">
                  <c:v>3.3534281666670357E-2</c:v>
                </c:pt>
                <c:pt idx="11">
                  <c:v>1.7065752434473572E-2</c:v>
                </c:pt>
                <c:pt idx="12">
                  <c:v>-4.0300255390710374E-3</c:v>
                </c:pt>
                <c:pt idx="13">
                  <c:v>-2.6186831649474884E-2</c:v>
                </c:pt>
                <c:pt idx="14">
                  <c:v>-4.1423882450995597E-2</c:v>
                </c:pt>
                <c:pt idx="15">
                  <c:v>-4.9412933164991291E-2</c:v>
                </c:pt>
                <c:pt idx="16">
                  <c:v>-4.6446287396383457E-2</c:v>
                </c:pt>
                <c:pt idx="17">
                  <c:v>-3.6006327215996503E-2</c:v>
                </c:pt>
                <c:pt idx="18">
                  <c:v>-2.1837146673517549E-2</c:v>
                </c:pt>
                <c:pt idx="19">
                  <c:v>-8.6188315549252659E-3</c:v>
                </c:pt>
                <c:pt idx="20">
                  <c:v>1.1551224396020299E-3</c:v>
                </c:pt>
                <c:pt idx="21">
                  <c:v>5.7968209772025769E-3</c:v>
                </c:pt>
                <c:pt idx="22">
                  <c:v>5.839048038324135E-3</c:v>
                </c:pt>
                <c:pt idx="23">
                  <c:v>3.1461200184977889E-3</c:v>
                </c:pt>
                <c:pt idx="24">
                  <c:v>-8.7969071540916488E-4</c:v>
                </c:pt>
                <c:pt idx="25">
                  <c:v>-6.6962857340154835E-3</c:v>
                </c:pt>
                <c:pt idx="26">
                  <c:v>-1.6024459704898408E-2</c:v>
                </c:pt>
                <c:pt idx="27">
                  <c:v>-2.9055156769586254E-2</c:v>
                </c:pt>
                <c:pt idx="28">
                  <c:v>-4.446112528187568E-2</c:v>
                </c:pt>
                <c:pt idx="29">
                  <c:v>-6.0912747885360219E-2</c:v>
                </c:pt>
                <c:pt idx="30">
                  <c:v>-7.3797744009817035E-2</c:v>
                </c:pt>
                <c:pt idx="31">
                  <c:v>-8.0444367764527125E-2</c:v>
                </c:pt>
                <c:pt idx="32">
                  <c:v>-7.7747657319419738E-2</c:v>
                </c:pt>
                <c:pt idx="33">
                  <c:v>-6.3698233472690852E-2</c:v>
                </c:pt>
                <c:pt idx="34">
                  <c:v>-4.0813096322709214E-2</c:v>
                </c:pt>
                <c:pt idx="35">
                  <c:v>-1.6367830726945178E-2</c:v>
                </c:pt>
                <c:pt idx="36">
                  <c:v>3.3703957275162955E-3</c:v>
                </c:pt>
                <c:pt idx="37">
                  <c:v>1.3109673682805689E-2</c:v>
                </c:pt>
                <c:pt idx="38">
                  <c:v>1.230066642125216E-2</c:v>
                </c:pt>
                <c:pt idx="39">
                  <c:v>5.0050231917935228E-3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26112000"/>
        <c:axId val="-526114720"/>
      </c:scatterChart>
      <c:valAx>
        <c:axId val="-526112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-526114720"/>
        <c:crosses val="autoZero"/>
        <c:crossBetween val="midCat"/>
      </c:valAx>
      <c:valAx>
        <c:axId val="-52611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-5261120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Virtual</a:t>
            </a:r>
            <a:r>
              <a:rPr lang="en-US" baseline="0"/>
              <a:t> Group Delay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Sheet1!$A$20:$A$58</c:f>
              <c:numCache>
                <c:formatCode>General</c:formatCode>
                <c:ptCount val="39"/>
                <c:pt idx="0">
                  <c:v>13410</c:v>
                </c:pt>
                <c:pt idx="1">
                  <c:v>13420</c:v>
                </c:pt>
                <c:pt idx="2">
                  <c:v>13430</c:v>
                </c:pt>
                <c:pt idx="3">
                  <c:v>13440</c:v>
                </c:pt>
                <c:pt idx="4">
                  <c:v>13450</c:v>
                </c:pt>
                <c:pt idx="5">
                  <c:v>13460</c:v>
                </c:pt>
                <c:pt idx="6">
                  <c:v>13470</c:v>
                </c:pt>
                <c:pt idx="7">
                  <c:v>13480</c:v>
                </c:pt>
                <c:pt idx="8">
                  <c:v>13490</c:v>
                </c:pt>
                <c:pt idx="9">
                  <c:v>13500</c:v>
                </c:pt>
                <c:pt idx="10">
                  <c:v>13510</c:v>
                </c:pt>
                <c:pt idx="11">
                  <c:v>13520</c:v>
                </c:pt>
                <c:pt idx="12">
                  <c:v>13530</c:v>
                </c:pt>
                <c:pt idx="13">
                  <c:v>13540</c:v>
                </c:pt>
                <c:pt idx="14">
                  <c:v>13550</c:v>
                </c:pt>
                <c:pt idx="15">
                  <c:v>13560</c:v>
                </c:pt>
                <c:pt idx="16">
                  <c:v>13570</c:v>
                </c:pt>
                <c:pt idx="17">
                  <c:v>13580</c:v>
                </c:pt>
                <c:pt idx="18">
                  <c:v>13590</c:v>
                </c:pt>
                <c:pt idx="19">
                  <c:v>13600</c:v>
                </c:pt>
                <c:pt idx="20">
                  <c:v>13610</c:v>
                </c:pt>
                <c:pt idx="21">
                  <c:v>13620</c:v>
                </c:pt>
                <c:pt idx="22">
                  <c:v>13630</c:v>
                </c:pt>
                <c:pt idx="23">
                  <c:v>13640</c:v>
                </c:pt>
                <c:pt idx="24">
                  <c:v>13650</c:v>
                </c:pt>
                <c:pt idx="25">
                  <c:v>13660</c:v>
                </c:pt>
                <c:pt idx="26">
                  <c:v>13670</c:v>
                </c:pt>
                <c:pt idx="27">
                  <c:v>13680</c:v>
                </c:pt>
                <c:pt idx="28">
                  <c:v>13690</c:v>
                </c:pt>
                <c:pt idx="29">
                  <c:v>13700</c:v>
                </c:pt>
                <c:pt idx="30">
                  <c:v>13710</c:v>
                </c:pt>
                <c:pt idx="31">
                  <c:v>13720</c:v>
                </c:pt>
                <c:pt idx="32">
                  <c:v>13730</c:v>
                </c:pt>
                <c:pt idx="33">
                  <c:v>13740</c:v>
                </c:pt>
                <c:pt idx="34">
                  <c:v>13750</c:v>
                </c:pt>
                <c:pt idx="35">
                  <c:v>13760</c:v>
                </c:pt>
                <c:pt idx="36">
                  <c:v>13770</c:v>
                </c:pt>
                <c:pt idx="37">
                  <c:v>13780</c:v>
                </c:pt>
                <c:pt idx="38">
                  <c:v>13790</c:v>
                </c:pt>
              </c:numCache>
            </c:numRef>
          </c:xVal>
          <c:yVal>
            <c:numRef>
              <c:f>Sheet1!$M$20:$M$58</c:f>
              <c:numCache>
                <c:formatCode>General</c:formatCode>
                <c:ptCount val="39"/>
                <c:pt idx="0">
                  <c:v>-1.0785320766940386E-9</c:v>
                </c:pt>
                <c:pt idx="1">
                  <c:v>-1.0825311033605366E-9</c:v>
                </c:pt>
                <c:pt idx="2">
                  <c:v>-1.1263592899138865E-9</c:v>
                </c:pt>
                <c:pt idx="3">
                  <c:v>-1.2317026572941794E-9</c:v>
                </c:pt>
                <c:pt idx="4">
                  <c:v>-1.3205052685180619E-9</c:v>
                </c:pt>
                <c:pt idx="5">
                  <c:v>-1.3575755456792986E-9</c:v>
                </c:pt>
                <c:pt idx="6">
                  <c:v>-1.3106856146657681E-9</c:v>
                </c:pt>
                <c:pt idx="7">
                  <c:v>-1.2006617765575615E-9</c:v>
                </c:pt>
                <c:pt idx="8">
                  <c:v>-1.0339643744717049E-9</c:v>
                </c:pt>
                <c:pt idx="9">
                  <c:v>-8.302555275371958E-10</c:v>
                </c:pt>
                <c:pt idx="10">
                  <c:v>-6.2995343586174837E-10</c:v>
                </c:pt>
                <c:pt idx="11">
                  <c:v>-5.1427221732804893E-10</c:v>
                </c:pt>
                <c:pt idx="12">
                  <c:v>-4.877465139065704E-10</c:v>
                </c:pt>
                <c:pt idx="13">
                  <c:v>-6.6074039662865011E-10</c:v>
                </c:pt>
                <c:pt idx="14">
                  <c:v>-8.4194039881677512E-10</c:v>
                </c:pt>
                <c:pt idx="15">
                  <c:v>-1.1158328108818616E-9</c:v>
                </c:pt>
                <c:pt idx="16">
                  <c:v>-1.3026656711763412E-9</c:v>
                </c:pt>
                <c:pt idx="17">
                  <c:v>-1.3958961802286396E-9</c:v>
                </c:pt>
                <c:pt idx="18">
                  <c:v>-1.3721245446314729E-9</c:v>
                </c:pt>
                <c:pt idx="19">
                  <c:v>-1.2860155165298497E-9</c:v>
                </c:pt>
                <c:pt idx="20">
                  <c:v>-1.1577091301066804E-9</c:v>
                </c:pt>
                <c:pt idx="21">
                  <c:v>-1.0427223431947061E-9</c:v>
                </c:pt>
                <c:pt idx="22">
                  <c:v>-9.7434346617100857E-10</c:v>
                </c:pt>
                <c:pt idx="23">
                  <c:v>-9.4102139831899214E-10</c:v>
                </c:pt>
                <c:pt idx="24">
                  <c:v>-8.9625179120150847E-10</c:v>
                </c:pt>
                <c:pt idx="25">
                  <c:v>-8.0846231739459419E-10</c:v>
                </c:pt>
                <c:pt idx="26">
                  <c:v>-7.1589924004946975E-10</c:v>
                </c:pt>
                <c:pt idx="27">
                  <c:v>-6.5651745385943194E-10</c:v>
                </c:pt>
                <c:pt idx="28">
                  <c:v>-6.3037610157955333E-10</c:v>
                </c:pt>
                <c:pt idx="29">
                  <c:v>-7.1954176355524601E-10</c:v>
                </c:pt>
                <c:pt idx="30">
                  <c:v>-8.7550107279891381E-10</c:v>
                </c:pt>
                <c:pt idx="31">
                  <c:v>-1.1090844277943518E-9</c:v>
                </c:pt>
                <c:pt idx="32">
                  <c:v>-1.3929022628348887E-9</c:v>
                </c:pt>
                <c:pt idx="33">
                  <c:v>-1.6137950954162078E-9</c:v>
                </c:pt>
                <c:pt idx="34">
                  <c:v>-1.6527983065607675E-9</c:v>
                </c:pt>
                <c:pt idx="35">
                  <c:v>-1.5351223280282039E-9</c:v>
                </c:pt>
                <c:pt idx="36">
                  <c:v>-1.2851486155489015E-9</c:v>
                </c:pt>
                <c:pt idx="37">
                  <c:v>-1.0214414851278282E-9</c:v>
                </c:pt>
                <c:pt idx="38">
                  <c:v>-8.5927558593020103E-10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26113088"/>
        <c:axId val="-526111456"/>
      </c:scatterChart>
      <c:valAx>
        <c:axId val="-526113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-526111456"/>
        <c:crosses val="autoZero"/>
        <c:crossBetween val="midCat"/>
      </c:valAx>
      <c:valAx>
        <c:axId val="-52611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-526113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Ideal  Mixer Group Delay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Sheet1!$A$20:$A$58</c:f>
              <c:numCache>
                <c:formatCode>General</c:formatCode>
                <c:ptCount val="39"/>
                <c:pt idx="0">
                  <c:v>13410</c:v>
                </c:pt>
                <c:pt idx="1">
                  <c:v>13420</c:v>
                </c:pt>
                <c:pt idx="2">
                  <c:v>13430</c:v>
                </c:pt>
                <c:pt idx="3">
                  <c:v>13440</c:v>
                </c:pt>
                <c:pt idx="4">
                  <c:v>13450</c:v>
                </c:pt>
                <c:pt idx="5">
                  <c:v>13460</c:v>
                </c:pt>
                <c:pt idx="6">
                  <c:v>13470</c:v>
                </c:pt>
                <c:pt idx="7">
                  <c:v>13480</c:v>
                </c:pt>
                <c:pt idx="8">
                  <c:v>13490</c:v>
                </c:pt>
                <c:pt idx="9">
                  <c:v>13500</c:v>
                </c:pt>
                <c:pt idx="10">
                  <c:v>13510</c:v>
                </c:pt>
                <c:pt idx="11">
                  <c:v>13520</c:v>
                </c:pt>
                <c:pt idx="12">
                  <c:v>13530</c:v>
                </c:pt>
                <c:pt idx="13">
                  <c:v>13540</c:v>
                </c:pt>
                <c:pt idx="14">
                  <c:v>13550</c:v>
                </c:pt>
                <c:pt idx="15">
                  <c:v>13560</c:v>
                </c:pt>
                <c:pt idx="16">
                  <c:v>13570</c:v>
                </c:pt>
                <c:pt idx="17">
                  <c:v>13580</c:v>
                </c:pt>
                <c:pt idx="18">
                  <c:v>13590</c:v>
                </c:pt>
                <c:pt idx="19">
                  <c:v>13600</c:v>
                </c:pt>
                <c:pt idx="20">
                  <c:v>13610</c:v>
                </c:pt>
                <c:pt idx="21">
                  <c:v>13620</c:v>
                </c:pt>
                <c:pt idx="22">
                  <c:v>13630</c:v>
                </c:pt>
                <c:pt idx="23">
                  <c:v>13640</c:v>
                </c:pt>
                <c:pt idx="24">
                  <c:v>13650</c:v>
                </c:pt>
                <c:pt idx="25">
                  <c:v>13660</c:v>
                </c:pt>
                <c:pt idx="26">
                  <c:v>13670</c:v>
                </c:pt>
                <c:pt idx="27">
                  <c:v>13680</c:v>
                </c:pt>
                <c:pt idx="28">
                  <c:v>13690</c:v>
                </c:pt>
                <c:pt idx="29">
                  <c:v>13700</c:v>
                </c:pt>
                <c:pt idx="30">
                  <c:v>13710</c:v>
                </c:pt>
                <c:pt idx="31">
                  <c:v>13720</c:v>
                </c:pt>
                <c:pt idx="32">
                  <c:v>13730</c:v>
                </c:pt>
                <c:pt idx="33">
                  <c:v>13740</c:v>
                </c:pt>
                <c:pt idx="34">
                  <c:v>13750</c:v>
                </c:pt>
                <c:pt idx="35">
                  <c:v>13760</c:v>
                </c:pt>
                <c:pt idx="36">
                  <c:v>13770</c:v>
                </c:pt>
                <c:pt idx="37">
                  <c:v>13780</c:v>
                </c:pt>
                <c:pt idx="38">
                  <c:v>13790</c:v>
                </c:pt>
              </c:numCache>
            </c:numRef>
          </c:xVal>
          <c:yVal>
            <c:numRef>
              <c:f>Sheet1!$L$20:$L$58</c:f>
              <c:numCache>
                <c:formatCode>General</c:formatCode>
                <c:ptCount val="39"/>
                <c:pt idx="0">
                  <c:v>-1.0416666666666667E-9</c:v>
                </c:pt>
                <c:pt idx="1">
                  <c:v>-1.0416666666666667E-9</c:v>
                </c:pt>
                <c:pt idx="2">
                  <c:v>-1.0416666666666667E-9</c:v>
                </c:pt>
                <c:pt idx="3">
                  <c:v>-1.0416666666666667E-9</c:v>
                </c:pt>
                <c:pt idx="4">
                  <c:v>-1.0416666666666667E-9</c:v>
                </c:pt>
                <c:pt idx="5">
                  <c:v>-1.0416666666666667E-9</c:v>
                </c:pt>
                <c:pt idx="6">
                  <c:v>-1.0416666666666667E-9</c:v>
                </c:pt>
                <c:pt idx="7">
                  <c:v>-1.0416666666666667E-9</c:v>
                </c:pt>
                <c:pt idx="8">
                  <c:v>-1.0416666666666667E-9</c:v>
                </c:pt>
                <c:pt idx="9">
                  <c:v>-1.0416666666666667E-9</c:v>
                </c:pt>
                <c:pt idx="10">
                  <c:v>-1.0416666666666667E-9</c:v>
                </c:pt>
                <c:pt idx="11">
                  <c:v>-1.0416666666666667E-9</c:v>
                </c:pt>
                <c:pt idx="12">
                  <c:v>-1.0416666666666667E-9</c:v>
                </c:pt>
                <c:pt idx="13">
                  <c:v>-1.0416666666666667E-9</c:v>
                </c:pt>
                <c:pt idx="14">
                  <c:v>-1.0416666666666667E-9</c:v>
                </c:pt>
                <c:pt idx="15">
                  <c:v>-1.0416666666666667E-9</c:v>
                </c:pt>
                <c:pt idx="16">
                  <c:v>-1.0416666666666667E-9</c:v>
                </c:pt>
                <c:pt idx="17">
                  <c:v>-1.0416666666666667E-9</c:v>
                </c:pt>
                <c:pt idx="18">
                  <c:v>-1.0416666666666667E-9</c:v>
                </c:pt>
                <c:pt idx="19">
                  <c:v>-1.0416666666666667E-9</c:v>
                </c:pt>
                <c:pt idx="20">
                  <c:v>-1.0416666666666667E-9</c:v>
                </c:pt>
                <c:pt idx="21">
                  <c:v>-1.0416666666666667E-9</c:v>
                </c:pt>
                <c:pt idx="22">
                  <c:v>-1.0416666666666667E-9</c:v>
                </c:pt>
                <c:pt idx="23">
                  <c:v>-1.0416666666666667E-9</c:v>
                </c:pt>
                <c:pt idx="24">
                  <c:v>-1.0416666666666667E-9</c:v>
                </c:pt>
                <c:pt idx="25">
                  <c:v>-1.0416666666666667E-9</c:v>
                </c:pt>
                <c:pt idx="26">
                  <c:v>-1.0416666666666667E-9</c:v>
                </c:pt>
                <c:pt idx="27">
                  <c:v>-1.0416666666666667E-9</c:v>
                </c:pt>
                <c:pt idx="28">
                  <c:v>-1.0416666666666667E-9</c:v>
                </c:pt>
                <c:pt idx="29">
                  <c:v>-1.0416666666666667E-9</c:v>
                </c:pt>
                <c:pt idx="30">
                  <c:v>-1.0416666666666667E-9</c:v>
                </c:pt>
                <c:pt idx="31">
                  <c:v>-1.0416666666666667E-9</c:v>
                </c:pt>
                <c:pt idx="32">
                  <c:v>-1.0416666666666667E-9</c:v>
                </c:pt>
                <c:pt idx="33">
                  <c:v>-1.0416666666666667E-9</c:v>
                </c:pt>
                <c:pt idx="34">
                  <c:v>-1.0416666666666667E-9</c:v>
                </c:pt>
                <c:pt idx="35">
                  <c:v>-1.0416666666666667E-9</c:v>
                </c:pt>
                <c:pt idx="36">
                  <c:v>-1.0416666666666667E-9</c:v>
                </c:pt>
                <c:pt idx="37">
                  <c:v>-1.0416666666666667E-9</c:v>
                </c:pt>
                <c:pt idx="38">
                  <c:v>-1.0416666666666667E-9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15657696"/>
        <c:axId val="-615660416"/>
      </c:scatterChart>
      <c:valAx>
        <c:axId val="-615657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-615660416"/>
        <c:crosses val="autoZero"/>
        <c:crossBetween val="midCat"/>
      </c:valAx>
      <c:valAx>
        <c:axId val="-615660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-6156576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Expanded Phase Measurements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Sheet1!$A$20:$A$59</c:f>
              <c:numCache>
                <c:formatCode>General</c:formatCode>
                <c:ptCount val="40"/>
                <c:pt idx="0">
                  <c:v>13410</c:v>
                </c:pt>
                <c:pt idx="1">
                  <c:v>13420</c:v>
                </c:pt>
                <c:pt idx="2">
                  <c:v>13430</c:v>
                </c:pt>
                <c:pt idx="3">
                  <c:v>13440</c:v>
                </c:pt>
                <c:pt idx="4">
                  <c:v>13450</c:v>
                </c:pt>
                <c:pt idx="5">
                  <c:v>13460</c:v>
                </c:pt>
                <c:pt idx="6">
                  <c:v>13470</c:v>
                </c:pt>
                <c:pt idx="7">
                  <c:v>13480</c:v>
                </c:pt>
                <c:pt idx="8">
                  <c:v>13490</c:v>
                </c:pt>
                <c:pt idx="9">
                  <c:v>13500</c:v>
                </c:pt>
                <c:pt idx="10">
                  <c:v>13510</c:v>
                </c:pt>
                <c:pt idx="11">
                  <c:v>13520</c:v>
                </c:pt>
                <c:pt idx="12">
                  <c:v>13530</c:v>
                </c:pt>
                <c:pt idx="13">
                  <c:v>13540</c:v>
                </c:pt>
                <c:pt idx="14">
                  <c:v>13550</c:v>
                </c:pt>
                <c:pt idx="15">
                  <c:v>13560</c:v>
                </c:pt>
                <c:pt idx="16">
                  <c:v>13570</c:v>
                </c:pt>
                <c:pt idx="17">
                  <c:v>13580</c:v>
                </c:pt>
                <c:pt idx="18">
                  <c:v>13590</c:v>
                </c:pt>
                <c:pt idx="19">
                  <c:v>13600</c:v>
                </c:pt>
                <c:pt idx="20">
                  <c:v>13610</c:v>
                </c:pt>
                <c:pt idx="21">
                  <c:v>13620</c:v>
                </c:pt>
                <c:pt idx="22">
                  <c:v>13630</c:v>
                </c:pt>
                <c:pt idx="23">
                  <c:v>13640</c:v>
                </c:pt>
                <c:pt idx="24">
                  <c:v>13650</c:v>
                </c:pt>
                <c:pt idx="25">
                  <c:v>13660</c:v>
                </c:pt>
                <c:pt idx="26">
                  <c:v>13670</c:v>
                </c:pt>
                <c:pt idx="27">
                  <c:v>13680</c:v>
                </c:pt>
                <c:pt idx="28">
                  <c:v>13690</c:v>
                </c:pt>
                <c:pt idx="29">
                  <c:v>13700</c:v>
                </c:pt>
                <c:pt idx="30">
                  <c:v>13710</c:v>
                </c:pt>
                <c:pt idx="31">
                  <c:v>13720</c:v>
                </c:pt>
                <c:pt idx="32">
                  <c:v>13730</c:v>
                </c:pt>
                <c:pt idx="33">
                  <c:v>13740</c:v>
                </c:pt>
                <c:pt idx="34">
                  <c:v>13750</c:v>
                </c:pt>
                <c:pt idx="35">
                  <c:v>13760</c:v>
                </c:pt>
                <c:pt idx="36">
                  <c:v>13770</c:v>
                </c:pt>
                <c:pt idx="37">
                  <c:v>13780</c:v>
                </c:pt>
                <c:pt idx="38">
                  <c:v>13790</c:v>
                </c:pt>
                <c:pt idx="39">
                  <c:v>13800</c:v>
                </c:pt>
              </c:numCache>
            </c:numRef>
          </c:xVal>
          <c:yVal>
            <c:numRef>
              <c:f>Sheet1!$H$20:$H$59</c:f>
              <c:numCache>
                <c:formatCode>General</c:formatCode>
                <c:ptCount val="40"/>
                <c:pt idx="0">
                  <c:v>-121.1438982948917</c:v>
                </c:pt>
                <c:pt idx="1">
                  <c:v>-117.26118281879316</c:v>
                </c:pt>
                <c:pt idx="2">
                  <c:v>-113.36407084669523</c:v>
                </c:pt>
                <c:pt idx="3">
                  <c:v>-109.30917740300524</c:v>
                </c:pt>
                <c:pt idx="4">
                  <c:v>-104.87504783674619</c:v>
                </c:pt>
                <c:pt idx="5">
                  <c:v>-100.12122887008117</c:v>
                </c:pt>
                <c:pt idx="6">
                  <c:v>-95.233956905635694</c:v>
                </c:pt>
                <c:pt idx="7">
                  <c:v>-90.515488692838929</c:v>
                </c:pt>
                <c:pt idx="8">
                  <c:v>-86.193106297231708</c:v>
                </c:pt>
                <c:pt idx="9">
                  <c:v>-82.470834549133571</c:v>
                </c:pt>
                <c:pt idx="10">
                  <c:v>-79.481914649999666</c:v>
                </c:pt>
                <c:pt idx="11">
                  <c:v>-77.214082280897372</c:v>
                </c:pt>
                <c:pt idx="12">
                  <c:v>-75.362702298516396</c:v>
                </c:pt>
                <c:pt idx="13">
                  <c:v>-73.606814848452743</c:v>
                </c:pt>
                <c:pt idx="14">
                  <c:v>-71.228149420589602</c:v>
                </c:pt>
                <c:pt idx="15">
                  <c:v>-68.197163984849212</c:v>
                </c:pt>
                <c:pt idx="16">
                  <c:v>-64.18016586567451</c:v>
                </c:pt>
                <c:pt idx="17">
                  <c:v>-59.490569449439683</c:v>
                </c:pt>
                <c:pt idx="18">
                  <c:v>-54.46534320061658</c:v>
                </c:pt>
                <c:pt idx="19">
                  <c:v>-49.525694839943277</c:v>
                </c:pt>
                <c:pt idx="20">
                  <c:v>-44.896038980435819</c:v>
                </c:pt>
                <c:pt idx="21">
                  <c:v>-40.728286112051769</c:v>
                </c:pt>
                <c:pt idx="22">
                  <c:v>-36.974485676550827</c:v>
                </c:pt>
                <c:pt idx="23">
                  <c:v>-33.466849198335197</c:v>
                </c:pt>
                <c:pt idx="24">
                  <c:v>-30.079172164386826</c:v>
                </c:pt>
                <c:pt idx="25">
                  <c:v>-26.852665716061395</c:v>
                </c:pt>
                <c:pt idx="26">
                  <c:v>-23.942201373440856</c:v>
                </c:pt>
                <c:pt idx="27">
                  <c:v>-21.364964109262765</c:v>
                </c:pt>
                <c:pt idx="28">
                  <c:v>-19.00150127536881</c:v>
                </c:pt>
                <c:pt idx="29">
                  <c:v>-16.732147309682418</c:v>
                </c:pt>
                <c:pt idx="30">
                  <c:v>-14.141796960883532</c:v>
                </c:pt>
                <c:pt idx="31">
                  <c:v>-10.989993098807442</c:v>
                </c:pt>
                <c:pt idx="32">
                  <c:v>-6.9972891587477761</c:v>
                </c:pt>
                <c:pt idx="33">
                  <c:v>-1.9828410125421767</c:v>
                </c:pt>
                <c:pt idx="34">
                  <c:v>3.8268213309561707</c:v>
                </c:pt>
                <c:pt idx="35">
                  <c:v>9.7768952345749334</c:v>
                </c:pt>
                <c:pt idx="36">
                  <c:v>15.303335615476467</c:v>
                </c:pt>
                <c:pt idx="37">
                  <c:v>19.929870631452513</c:v>
                </c:pt>
                <c:pt idx="38">
                  <c:v>23.607059977912694</c:v>
                </c:pt>
                <c:pt idx="39">
                  <c:v>26.700452087261418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15658240"/>
        <c:axId val="-569497056"/>
      </c:scatterChart>
      <c:valAx>
        <c:axId val="-615658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-569497056"/>
        <c:crosses val="autoZero"/>
        <c:crossBetween val="midCat"/>
      </c:valAx>
      <c:valAx>
        <c:axId val="-569497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-615658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7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>
            <a:alpha val="25000"/>
          </a:schemeClr>
        </a:solidFill>
        <a:round/>
      </a:ln>
    </cs:spPr>
    <cs:defRPr sz="900" b="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gradFill>
          <a:gsLst>
            <a:gs pos="79000">
              <a:schemeClr val="phClr"/>
            </a:gs>
            <a:gs pos="0">
              <a:schemeClr val="lt1">
                <a:alpha val="6000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438150</xdr:colOff>
      <xdr:row>0</xdr:row>
      <xdr:rowOff>52387</xdr:rowOff>
    </xdr:from>
    <xdr:to>
      <xdr:col>28</xdr:col>
      <xdr:colOff>133350</xdr:colOff>
      <xdr:row>14</xdr:row>
      <xdr:rowOff>128587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257175</xdr:colOff>
      <xdr:row>0</xdr:row>
      <xdr:rowOff>109537</xdr:rowOff>
    </xdr:from>
    <xdr:to>
      <xdr:col>20</xdr:col>
      <xdr:colOff>323850</xdr:colOff>
      <xdr:row>14</xdr:row>
      <xdr:rowOff>185737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438150</xdr:colOff>
      <xdr:row>16</xdr:row>
      <xdr:rowOff>42862</xdr:rowOff>
    </xdr:from>
    <xdr:to>
      <xdr:col>28</xdr:col>
      <xdr:colOff>133350</xdr:colOff>
      <xdr:row>30</xdr:row>
      <xdr:rowOff>119062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400050</xdr:colOff>
      <xdr:row>32</xdr:row>
      <xdr:rowOff>128587</xdr:rowOff>
    </xdr:from>
    <xdr:to>
      <xdr:col>28</xdr:col>
      <xdr:colOff>95250</xdr:colOff>
      <xdr:row>47</xdr:row>
      <xdr:rowOff>14287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219075</xdr:colOff>
      <xdr:row>32</xdr:row>
      <xdr:rowOff>138112</xdr:rowOff>
    </xdr:from>
    <xdr:to>
      <xdr:col>20</xdr:col>
      <xdr:colOff>285750</xdr:colOff>
      <xdr:row>47</xdr:row>
      <xdr:rowOff>23812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266700</xdr:colOff>
      <xdr:row>16</xdr:row>
      <xdr:rowOff>90487</xdr:rowOff>
    </xdr:from>
    <xdr:to>
      <xdr:col>20</xdr:col>
      <xdr:colOff>333375</xdr:colOff>
      <xdr:row>30</xdr:row>
      <xdr:rowOff>166687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abSelected="1" workbookViewId="0">
      <selection activeCell="C20" sqref="C20:C59"/>
    </sheetView>
  </sheetViews>
  <sheetFormatPr defaultRowHeight="15" x14ac:dyDescent="0.25"/>
  <cols>
    <col min="6" max="6" width="11.7109375" customWidth="1"/>
    <col min="12" max="13" width="12.7109375" bestFit="1" customWidth="1"/>
    <col min="15" max="15" width="12.7109375" bestFit="1" customWidth="1"/>
  </cols>
  <sheetData>
    <row r="1" spans="1:2" x14ac:dyDescent="0.25">
      <c r="A1" s="1">
        <v>13220</v>
      </c>
      <c r="B1" s="2">
        <v>-0.62029999999999996</v>
      </c>
    </row>
    <row r="2" spans="1:2" x14ac:dyDescent="0.25">
      <c r="A2" s="1">
        <f>A1+10</f>
        <v>13230</v>
      </c>
      <c r="B2" s="2">
        <v>-0.55510000000000004</v>
      </c>
    </row>
    <row r="3" spans="1:2" x14ac:dyDescent="0.25">
      <c r="A3" s="1">
        <f>A2+10</f>
        <v>13240</v>
      </c>
      <c r="B3" s="2">
        <v>-0.51080000000000003</v>
      </c>
    </row>
    <row r="4" spans="1:2" x14ac:dyDescent="0.25">
      <c r="A4" s="1">
        <f t="shared" ref="A4:A59" si="0">A3+10</f>
        <v>13250</v>
      </c>
      <c r="B4" s="2">
        <v>-0.45400000000000001</v>
      </c>
    </row>
    <row r="5" spans="1:2" x14ac:dyDescent="0.25">
      <c r="A5" s="1">
        <f t="shared" si="0"/>
        <v>13260</v>
      </c>
      <c r="B5" s="2">
        <v>-0.38200000000000001</v>
      </c>
    </row>
    <row r="6" spans="1:2" x14ac:dyDescent="0.25">
      <c r="A6" s="1">
        <f t="shared" si="0"/>
        <v>13270</v>
      </c>
      <c r="B6" s="2">
        <v>-0.3175</v>
      </c>
    </row>
    <row r="7" spans="1:2" x14ac:dyDescent="0.25">
      <c r="A7" s="1">
        <f t="shared" si="0"/>
        <v>13280</v>
      </c>
      <c r="B7" s="2">
        <v>-0.20710000000000001</v>
      </c>
    </row>
    <row r="8" spans="1:2" x14ac:dyDescent="0.25">
      <c r="A8" s="1">
        <f t="shared" si="0"/>
        <v>13290</v>
      </c>
      <c r="B8" s="2">
        <v>-8.1299999999999997E-2</v>
      </c>
    </row>
    <row r="9" spans="1:2" x14ac:dyDescent="0.25">
      <c r="A9" s="1">
        <f t="shared" si="0"/>
        <v>13300</v>
      </c>
      <c r="B9" s="2">
        <v>4.4499999999999998E-2</v>
      </c>
    </row>
    <row r="10" spans="1:2" x14ac:dyDescent="0.25">
      <c r="A10" s="1">
        <f t="shared" si="0"/>
        <v>13310</v>
      </c>
      <c r="B10" s="2">
        <v>0.16750000000000001</v>
      </c>
    </row>
    <row r="11" spans="1:2" x14ac:dyDescent="0.25">
      <c r="A11" s="1">
        <f t="shared" si="0"/>
        <v>13320</v>
      </c>
      <c r="B11" s="2">
        <v>0.27539999999999998</v>
      </c>
    </row>
    <row r="12" spans="1:2" x14ac:dyDescent="0.25">
      <c r="A12" s="1">
        <f t="shared" si="0"/>
        <v>13330</v>
      </c>
      <c r="B12" s="2">
        <v>0.36399999999999999</v>
      </c>
    </row>
    <row r="13" spans="1:2" x14ac:dyDescent="0.25">
      <c r="A13" s="1">
        <f t="shared" si="0"/>
        <v>13340</v>
      </c>
      <c r="B13" s="2">
        <v>0.43440000000000001</v>
      </c>
    </row>
    <row r="14" spans="1:2" x14ac:dyDescent="0.25">
      <c r="A14" s="1">
        <f t="shared" si="0"/>
        <v>13350</v>
      </c>
      <c r="B14" s="2">
        <v>0.48599999999999999</v>
      </c>
    </row>
    <row r="15" spans="1:2" x14ac:dyDescent="0.25">
      <c r="A15" s="1">
        <f t="shared" si="0"/>
        <v>13360</v>
      </c>
      <c r="B15" s="2">
        <v>0.52680000000000005</v>
      </c>
    </row>
    <row r="16" spans="1:2" x14ac:dyDescent="0.25">
      <c r="A16" s="1">
        <f t="shared" si="0"/>
        <v>13370</v>
      </c>
      <c r="B16" s="2">
        <v>0.5605</v>
      </c>
    </row>
    <row r="17" spans="1:13" x14ac:dyDescent="0.25">
      <c r="A17" s="1">
        <f t="shared" si="0"/>
        <v>13380</v>
      </c>
      <c r="B17" s="2">
        <v>0.58919999999999995</v>
      </c>
      <c r="G17" s="3"/>
    </row>
    <row r="18" spans="1:13" x14ac:dyDescent="0.25">
      <c r="A18" s="1">
        <f t="shared" si="0"/>
        <v>13390</v>
      </c>
      <c r="B18" s="2">
        <v>0.61350000000000005</v>
      </c>
    </row>
    <row r="19" spans="1:13" x14ac:dyDescent="0.25">
      <c r="A19" s="1">
        <f t="shared" si="0"/>
        <v>13400</v>
      </c>
      <c r="B19" s="2">
        <v>0.6321</v>
      </c>
    </row>
    <row r="20" spans="1:13" x14ac:dyDescent="0.25">
      <c r="A20" s="1">
        <f t="shared" si="0"/>
        <v>13410</v>
      </c>
      <c r="B20" s="2">
        <v>0.64200000000000002</v>
      </c>
      <c r="C20">
        <f>0.655*SIN(A20/137+E20)</f>
        <v>0.6547099810543523</v>
      </c>
      <c r="D20">
        <v>240</v>
      </c>
      <c r="E20">
        <f>0.01745329252*D20</f>
        <v>4.1887902048000001</v>
      </c>
      <c r="F20">
        <f>D20-360</f>
        <v>-120</v>
      </c>
      <c r="H20">
        <f>F20+K20*90</f>
        <v>-121.1438982948917</v>
      </c>
      <c r="K20" s="4">
        <f>B20-C20</f>
        <v>-1.2709981054352282E-2</v>
      </c>
      <c r="L20">
        <f>(-1/360)*(F21-F20)/10000000</f>
        <v>-1.0416666666666667E-9</v>
      </c>
      <c r="M20">
        <f>(-1/360)*(H21-H20)/10000000</f>
        <v>-1.0785320766940386E-9</v>
      </c>
    </row>
    <row r="21" spans="1:13" x14ac:dyDescent="0.25">
      <c r="A21" s="1">
        <f t="shared" si="0"/>
        <v>13420</v>
      </c>
      <c r="B21" s="2">
        <v>0.63990000000000002</v>
      </c>
      <c r="C21">
        <f t="shared" ref="C21:C59" si="1">0.655*SIN(A21/137+E21)</f>
        <v>0.65113536465325728</v>
      </c>
      <c r="D21">
        <f>D20+3.75</f>
        <v>243.75</v>
      </c>
      <c r="E21">
        <f t="shared" ref="E21:E59" si="2">0.01745329252*D21</f>
        <v>4.2542400517500001</v>
      </c>
      <c r="F21">
        <f t="shared" ref="F21:F59" si="3">D21-360</f>
        <v>-116.25</v>
      </c>
      <c r="H21">
        <f t="shared" ref="H21:H59" si="4">F21+K21*90</f>
        <v>-117.26118281879316</v>
      </c>
      <c r="K21" s="4">
        <f t="shared" ref="K21:K59" si="5">B21-C21</f>
        <v>-1.1235364653257252E-2</v>
      </c>
      <c r="L21">
        <f>(-1/360)*(F22-F21)/10000000</f>
        <v>-1.0416666666666667E-9</v>
      </c>
      <c r="M21">
        <f>(-1/360)*(H22-H21)/10000000</f>
        <v>-1.0825311033605366E-9</v>
      </c>
    </row>
    <row r="22" spans="1:13" x14ac:dyDescent="0.25">
      <c r="A22" s="1">
        <f t="shared" si="0"/>
        <v>13430</v>
      </c>
      <c r="B22" s="2">
        <v>0.62549999999999994</v>
      </c>
      <c r="C22">
        <f t="shared" si="1"/>
        <v>0.63510078718550245</v>
      </c>
      <c r="D22">
        <f t="shared" ref="D22:D59" si="6">D21+3.75</f>
        <v>247.5</v>
      </c>
      <c r="E22">
        <f t="shared" si="2"/>
        <v>4.3196898987000001</v>
      </c>
      <c r="F22">
        <f t="shared" si="3"/>
        <v>-112.5</v>
      </c>
      <c r="H22">
        <f t="shared" si="4"/>
        <v>-113.36407084669523</v>
      </c>
      <c r="K22" s="4">
        <f t="shared" si="5"/>
        <v>-9.6007871855025018E-3</v>
      </c>
      <c r="L22">
        <f t="shared" ref="L22:L59" si="7">(-1/360)*(F23-F22)/10000000</f>
        <v>-1.0416666666666667E-9</v>
      </c>
      <c r="M22">
        <f t="shared" ref="M22:M59" si="8">(-1/360)*(H23-H22)/10000000</f>
        <v>-1.1263592899138865E-9</v>
      </c>
    </row>
    <row r="23" spans="1:13" x14ac:dyDescent="0.25">
      <c r="A23" s="1">
        <f t="shared" si="0"/>
        <v>13440</v>
      </c>
      <c r="B23" s="2">
        <v>0.60070000000000001</v>
      </c>
      <c r="C23">
        <f t="shared" si="1"/>
        <v>0.6069130822556138</v>
      </c>
      <c r="D23">
        <f t="shared" si="6"/>
        <v>251.25</v>
      </c>
      <c r="E23">
        <f t="shared" si="2"/>
        <v>4.3851397456500001</v>
      </c>
      <c r="F23">
        <f t="shared" si="3"/>
        <v>-108.75</v>
      </c>
      <c r="H23">
        <f t="shared" si="4"/>
        <v>-109.30917740300524</v>
      </c>
      <c r="K23" s="4">
        <f t="shared" si="5"/>
        <v>-6.2130822556137888E-3</v>
      </c>
      <c r="L23">
        <f t="shared" si="7"/>
        <v>-1.0416666666666667E-9</v>
      </c>
      <c r="M23">
        <f t="shared" si="8"/>
        <v>-1.2317026572941794E-9</v>
      </c>
    </row>
    <row r="24" spans="1:13" x14ac:dyDescent="0.25">
      <c r="A24" s="1">
        <f t="shared" si="0"/>
        <v>13450</v>
      </c>
      <c r="B24" s="2">
        <v>0.56850000000000001</v>
      </c>
      <c r="C24">
        <f t="shared" si="1"/>
        <v>0.56711164263051328</v>
      </c>
      <c r="D24">
        <f t="shared" si="6"/>
        <v>255</v>
      </c>
      <c r="E24">
        <f t="shared" si="2"/>
        <v>4.4505895926000001</v>
      </c>
      <c r="F24">
        <f t="shared" si="3"/>
        <v>-105</v>
      </c>
      <c r="H24">
        <f t="shared" si="4"/>
        <v>-104.87504783674619</v>
      </c>
      <c r="K24" s="4">
        <f t="shared" si="5"/>
        <v>1.3883573694867257E-3</v>
      </c>
      <c r="L24">
        <f t="shared" si="7"/>
        <v>-1.0416666666666667E-9</v>
      </c>
      <c r="M24">
        <f t="shared" si="8"/>
        <v>-1.3205052685180619E-9</v>
      </c>
    </row>
    <row r="25" spans="1:13" x14ac:dyDescent="0.25">
      <c r="A25" s="1">
        <f t="shared" si="0"/>
        <v>13460</v>
      </c>
      <c r="B25" s="2">
        <v>0.52900000000000003</v>
      </c>
      <c r="C25">
        <f t="shared" si="1"/>
        <v>0.51645809855645752</v>
      </c>
      <c r="D25">
        <f t="shared" si="6"/>
        <v>258.75</v>
      </c>
      <c r="E25">
        <f t="shared" si="2"/>
        <v>4.5160394395500001</v>
      </c>
      <c r="F25">
        <f t="shared" si="3"/>
        <v>-101.25</v>
      </c>
      <c r="H25">
        <f t="shared" si="4"/>
        <v>-100.12122887008117</v>
      </c>
      <c r="K25" s="4">
        <f t="shared" si="5"/>
        <v>1.2541901443542502E-2</v>
      </c>
      <c r="L25">
        <f t="shared" si="7"/>
        <v>-1.0416666666666667E-9</v>
      </c>
      <c r="M25">
        <f t="shared" si="8"/>
        <v>-1.3575755456792986E-9</v>
      </c>
    </row>
    <row r="26" spans="1:13" x14ac:dyDescent="0.25">
      <c r="A26" s="1">
        <f t="shared" si="0"/>
        <v>13470</v>
      </c>
      <c r="B26" s="2">
        <v>0.48110000000000003</v>
      </c>
      <c r="C26">
        <f t="shared" si="1"/>
        <v>0.45592174339595221</v>
      </c>
      <c r="D26">
        <f t="shared" si="6"/>
        <v>262.5</v>
      </c>
      <c r="E26">
        <f t="shared" si="2"/>
        <v>4.5814892865000001</v>
      </c>
      <c r="F26">
        <f t="shared" si="3"/>
        <v>-97.5</v>
      </c>
      <c r="H26">
        <f t="shared" si="4"/>
        <v>-95.233956905635694</v>
      </c>
      <c r="K26" s="4">
        <f t="shared" si="5"/>
        <v>2.5178256604047822E-2</v>
      </c>
      <c r="L26">
        <f t="shared" si="7"/>
        <v>-1.0416666666666667E-9</v>
      </c>
      <c r="M26">
        <f t="shared" si="8"/>
        <v>-1.3106856146657681E-9</v>
      </c>
    </row>
    <row r="27" spans="1:13" x14ac:dyDescent="0.25">
      <c r="A27" s="1">
        <f t="shared" si="0"/>
        <v>13480</v>
      </c>
      <c r="B27" s="2">
        <v>0.42259999999999998</v>
      </c>
      <c r="C27">
        <f t="shared" si="1"/>
        <v>0.38666098547598804</v>
      </c>
      <c r="D27">
        <f t="shared" si="6"/>
        <v>266.25</v>
      </c>
      <c r="E27">
        <f t="shared" si="2"/>
        <v>4.6469391334500001</v>
      </c>
      <c r="F27">
        <f t="shared" si="3"/>
        <v>-93.75</v>
      </c>
      <c r="H27">
        <f t="shared" si="4"/>
        <v>-90.515488692838929</v>
      </c>
      <c r="K27" s="4">
        <f t="shared" si="5"/>
        <v>3.5939014524011936E-2</v>
      </c>
      <c r="L27">
        <f t="shared" si="7"/>
        <v>-1.0416666666666667E-9</v>
      </c>
      <c r="M27">
        <f t="shared" si="8"/>
        <v>-1.2006617765575615E-9</v>
      </c>
    </row>
    <row r="28" spans="1:13" x14ac:dyDescent="0.25">
      <c r="A28" s="1">
        <f t="shared" si="0"/>
        <v>13490</v>
      </c>
      <c r="B28" s="2">
        <v>0.3523</v>
      </c>
      <c r="C28">
        <f t="shared" si="1"/>
        <v>0.31000118108035229</v>
      </c>
      <c r="D28">
        <f t="shared" si="6"/>
        <v>270</v>
      </c>
      <c r="E28">
        <f t="shared" si="2"/>
        <v>4.7123889804000001</v>
      </c>
      <c r="F28">
        <f t="shared" si="3"/>
        <v>-90</v>
      </c>
      <c r="H28">
        <f t="shared" si="4"/>
        <v>-86.193106297231708</v>
      </c>
      <c r="K28" s="4">
        <f t="shared" si="5"/>
        <v>4.2298818919647707E-2</v>
      </c>
      <c r="L28">
        <f t="shared" si="7"/>
        <v>-1.0416666666666667E-9</v>
      </c>
      <c r="M28">
        <f t="shared" si="8"/>
        <v>-1.0339643744717049E-9</v>
      </c>
    </row>
    <row r="29" spans="1:13" x14ac:dyDescent="0.25">
      <c r="A29" s="1">
        <f t="shared" si="0"/>
        <v>13500</v>
      </c>
      <c r="B29" s="2">
        <v>0.26939999999999997</v>
      </c>
      <c r="C29">
        <f t="shared" si="1"/>
        <v>0.22740927276815082</v>
      </c>
      <c r="D29">
        <f t="shared" si="6"/>
        <v>273.75</v>
      </c>
      <c r="E29">
        <f t="shared" si="2"/>
        <v>4.7778388273500001</v>
      </c>
      <c r="F29">
        <f t="shared" si="3"/>
        <v>-86.25</v>
      </c>
      <c r="H29">
        <f t="shared" si="4"/>
        <v>-82.470834549133571</v>
      </c>
      <c r="K29" s="4">
        <f t="shared" si="5"/>
        <v>4.1990727231849156E-2</v>
      </c>
      <c r="L29">
        <f t="shared" si="7"/>
        <v>-1.0416666666666667E-9</v>
      </c>
      <c r="M29">
        <f t="shared" si="8"/>
        <v>-8.302555275371958E-10</v>
      </c>
    </row>
    <row r="30" spans="1:13" x14ac:dyDescent="0.25">
      <c r="A30" s="1">
        <f t="shared" si="0"/>
        <v>13510</v>
      </c>
      <c r="B30" s="2">
        <v>0.17399999999999999</v>
      </c>
      <c r="C30">
        <f t="shared" si="1"/>
        <v>0.14046571833332963</v>
      </c>
      <c r="D30">
        <f t="shared" si="6"/>
        <v>277.5</v>
      </c>
      <c r="E30">
        <f t="shared" si="2"/>
        <v>4.8432886743000001</v>
      </c>
      <c r="F30">
        <f t="shared" si="3"/>
        <v>-82.5</v>
      </c>
      <c r="H30">
        <f t="shared" si="4"/>
        <v>-79.481914649999666</v>
      </c>
      <c r="K30" s="4">
        <f t="shared" si="5"/>
        <v>3.3534281666670357E-2</v>
      </c>
      <c r="L30">
        <f t="shared" si="7"/>
        <v>-1.0416666666666667E-9</v>
      </c>
      <c r="M30">
        <f t="shared" si="8"/>
        <v>-6.2995343586174837E-10</v>
      </c>
    </row>
    <row r="31" spans="1:13" x14ac:dyDescent="0.25">
      <c r="A31" s="1">
        <f t="shared" si="0"/>
        <v>13520</v>
      </c>
      <c r="B31" s="2">
        <v>6.7900000000000002E-2</v>
      </c>
      <c r="C31">
        <f t="shared" si="1"/>
        <v>5.083424756552643E-2</v>
      </c>
      <c r="D31">
        <f t="shared" si="6"/>
        <v>281.25</v>
      </c>
      <c r="E31">
        <f t="shared" si="2"/>
        <v>4.9087385212500001</v>
      </c>
      <c r="F31">
        <f t="shared" si="3"/>
        <v>-78.75</v>
      </c>
      <c r="H31">
        <f t="shared" si="4"/>
        <v>-77.214082280897372</v>
      </c>
      <c r="K31" s="4">
        <f t="shared" si="5"/>
        <v>1.7065752434473572E-2</v>
      </c>
      <c r="L31">
        <f t="shared" si="7"/>
        <v>-1.0416666666666667E-9</v>
      </c>
      <c r="M31">
        <f t="shared" si="8"/>
        <v>-5.1427221732804893E-10</v>
      </c>
    </row>
    <row r="32" spans="1:13" x14ac:dyDescent="0.25">
      <c r="A32" s="1">
        <f t="shared" si="0"/>
        <v>13530</v>
      </c>
      <c r="B32" s="2">
        <v>-4.3799999999999999E-2</v>
      </c>
      <c r="C32">
        <f t="shared" si="1"/>
        <v>-3.9769974460928961E-2</v>
      </c>
      <c r="D32">
        <f t="shared" si="6"/>
        <v>285</v>
      </c>
      <c r="E32">
        <f t="shared" si="2"/>
        <v>4.9741883682000001</v>
      </c>
      <c r="F32">
        <f t="shared" si="3"/>
        <v>-75</v>
      </c>
      <c r="H32">
        <f t="shared" si="4"/>
        <v>-75.362702298516396</v>
      </c>
      <c r="K32" s="4">
        <f t="shared" si="5"/>
        <v>-4.0300255390710374E-3</v>
      </c>
      <c r="L32">
        <f t="shared" si="7"/>
        <v>-1.0416666666666667E-9</v>
      </c>
      <c r="M32">
        <f t="shared" si="8"/>
        <v>-4.877465139065704E-10</v>
      </c>
    </row>
    <row r="33" spans="1:13" x14ac:dyDescent="0.25">
      <c r="A33" s="1">
        <f t="shared" si="0"/>
        <v>13540</v>
      </c>
      <c r="B33" s="2">
        <v>-0.15579999999999999</v>
      </c>
      <c r="C33">
        <f t="shared" si="1"/>
        <v>-0.12961316835052511</v>
      </c>
      <c r="D33">
        <f t="shared" si="6"/>
        <v>288.75</v>
      </c>
      <c r="E33">
        <f t="shared" si="2"/>
        <v>5.0396382151500001</v>
      </c>
      <c r="F33">
        <f t="shared" si="3"/>
        <v>-71.25</v>
      </c>
      <c r="H33">
        <f t="shared" si="4"/>
        <v>-73.606814848452743</v>
      </c>
      <c r="K33" s="4">
        <f t="shared" si="5"/>
        <v>-2.6186831649474884E-2</v>
      </c>
      <c r="L33">
        <f t="shared" si="7"/>
        <v>-1.0416666666666667E-9</v>
      </c>
      <c r="M33">
        <f t="shared" si="8"/>
        <v>-6.6074039662865011E-10</v>
      </c>
    </row>
    <row r="34" spans="1:13" x14ac:dyDescent="0.25">
      <c r="A34" s="1">
        <f t="shared" si="0"/>
        <v>13550</v>
      </c>
      <c r="B34" s="2">
        <v>-0.25840000000000002</v>
      </c>
      <c r="C34">
        <f t="shared" si="1"/>
        <v>-0.21697611754900442</v>
      </c>
      <c r="D34">
        <f t="shared" si="6"/>
        <v>292.5</v>
      </c>
      <c r="E34">
        <f t="shared" si="2"/>
        <v>5.1050880621000001</v>
      </c>
      <c r="F34">
        <f t="shared" si="3"/>
        <v>-67.5</v>
      </c>
      <c r="H34">
        <f t="shared" si="4"/>
        <v>-71.228149420589602</v>
      </c>
      <c r="K34" s="4">
        <f t="shared" si="5"/>
        <v>-4.1423882450995597E-2</v>
      </c>
      <c r="L34">
        <f t="shared" si="7"/>
        <v>-1.0416666666666667E-9</v>
      </c>
      <c r="M34">
        <f t="shared" si="8"/>
        <v>-8.4194039881677512E-10</v>
      </c>
    </row>
    <row r="35" spans="1:13" x14ac:dyDescent="0.25">
      <c r="A35" s="1">
        <f t="shared" si="0"/>
        <v>13560</v>
      </c>
      <c r="B35" s="2">
        <v>-0.34960000000000002</v>
      </c>
      <c r="C35">
        <f t="shared" si="1"/>
        <v>-0.30018706683500873</v>
      </c>
      <c r="D35">
        <f t="shared" si="6"/>
        <v>296.25</v>
      </c>
      <c r="E35">
        <f t="shared" si="2"/>
        <v>5.1705379090500001</v>
      </c>
      <c r="F35">
        <f t="shared" si="3"/>
        <v>-63.75</v>
      </c>
      <c r="H35">
        <f t="shared" si="4"/>
        <v>-68.197163984849212</v>
      </c>
      <c r="K35" s="4">
        <f t="shared" si="5"/>
        <v>-4.9412933164991291E-2</v>
      </c>
      <c r="L35">
        <f t="shared" si="7"/>
        <v>-1.0416666666666667E-9</v>
      </c>
      <c r="M35">
        <f t="shared" si="8"/>
        <v>-1.1158328108818616E-9</v>
      </c>
    </row>
    <row r="36" spans="1:13" x14ac:dyDescent="0.25">
      <c r="A36" s="1">
        <f t="shared" si="0"/>
        <v>13570</v>
      </c>
      <c r="B36" s="2">
        <v>-0.42409999999999998</v>
      </c>
      <c r="C36">
        <f t="shared" si="1"/>
        <v>-0.37765371260361652</v>
      </c>
      <c r="D36">
        <f t="shared" si="6"/>
        <v>300</v>
      </c>
      <c r="E36">
        <f t="shared" si="2"/>
        <v>5.2359877560000001</v>
      </c>
      <c r="F36">
        <f t="shared" si="3"/>
        <v>-60</v>
      </c>
      <c r="H36">
        <f t="shared" si="4"/>
        <v>-64.18016586567451</v>
      </c>
      <c r="K36" s="4">
        <f t="shared" si="5"/>
        <v>-4.6446287396383457E-2</v>
      </c>
      <c r="L36">
        <f t="shared" si="7"/>
        <v>-1.0416666666666667E-9</v>
      </c>
      <c r="M36">
        <f t="shared" si="8"/>
        <v>-1.3026656711763412E-9</v>
      </c>
    </row>
    <row r="37" spans="1:13" x14ac:dyDescent="0.25">
      <c r="A37" s="1">
        <f t="shared" si="0"/>
        <v>13580</v>
      </c>
      <c r="B37" s="2">
        <v>-0.4839</v>
      </c>
      <c r="C37">
        <f t="shared" si="1"/>
        <v>-0.44789367278400349</v>
      </c>
      <c r="D37">
        <f t="shared" si="6"/>
        <v>303.75</v>
      </c>
      <c r="E37">
        <f t="shared" si="2"/>
        <v>5.3014376029500001</v>
      </c>
      <c r="F37">
        <f t="shared" si="3"/>
        <v>-56.25</v>
      </c>
      <c r="H37">
        <f t="shared" si="4"/>
        <v>-59.490569449439683</v>
      </c>
      <c r="K37" s="4">
        <f t="shared" si="5"/>
        <v>-3.6006327215996503E-2</v>
      </c>
      <c r="L37">
        <f t="shared" si="7"/>
        <v>-1.0416666666666667E-9</v>
      </c>
      <c r="M37">
        <f t="shared" si="8"/>
        <v>-1.3958961802286396E-9</v>
      </c>
    </row>
    <row r="38" spans="1:13" x14ac:dyDescent="0.25">
      <c r="A38" s="1">
        <f t="shared" si="0"/>
        <v>13590</v>
      </c>
      <c r="B38" s="2">
        <v>-0.53139999999999998</v>
      </c>
      <c r="C38">
        <f t="shared" si="1"/>
        <v>-0.50956285332648243</v>
      </c>
      <c r="D38">
        <f t="shared" si="6"/>
        <v>307.5</v>
      </c>
      <c r="E38">
        <f t="shared" si="2"/>
        <v>5.3668874499000001</v>
      </c>
      <c r="F38">
        <f t="shared" si="3"/>
        <v>-52.5</v>
      </c>
      <c r="H38">
        <f t="shared" si="4"/>
        <v>-54.46534320061658</v>
      </c>
      <c r="K38" s="4">
        <f t="shared" si="5"/>
        <v>-2.1837146673517549E-2</v>
      </c>
      <c r="L38">
        <f t="shared" si="7"/>
        <v>-1.0416666666666667E-9</v>
      </c>
      <c r="M38">
        <f t="shared" si="8"/>
        <v>-1.3721245446314729E-9</v>
      </c>
    </row>
    <row r="39" spans="1:13" x14ac:dyDescent="0.25">
      <c r="A39" s="1">
        <f t="shared" si="0"/>
        <v>13600</v>
      </c>
      <c r="B39" s="2">
        <v>-0.57010000000000005</v>
      </c>
      <c r="C39">
        <f t="shared" si="1"/>
        <v>-0.56148116844507479</v>
      </c>
      <c r="D39">
        <f t="shared" si="6"/>
        <v>311.25</v>
      </c>
      <c r="E39">
        <f t="shared" si="2"/>
        <v>5.4323372968500001</v>
      </c>
      <c r="F39">
        <f t="shared" si="3"/>
        <v>-48.75</v>
      </c>
      <c r="H39">
        <f t="shared" si="4"/>
        <v>-49.525694839943277</v>
      </c>
      <c r="K39" s="4">
        <f t="shared" si="5"/>
        <v>-8.6188315549252659E-3</v>
      </c>
      <c r="L39">
        <f t="shared" si="7"/>
        <v>-1.0416666666666667E-9</v>
      </c>
      <c r="M39">
        <f t="shared" si="8"/>
        <v>-1.2860155165298497E-9</v>
      </c>
    </row>
    <row r="40" spans="1:13" x14ac:dyDescent="0.25">
      <c r="A40" s="1">
        <f t="shared" si="0"/>
        <v>13610</v>
      </c>
      <c r="B40" s="2">
        <v>-0.60150000000000003</v>
      </c>
      <c r="C40">
        <f t="shared" si="1"/>
        <v>-0.60265512243960206</v>
      </c>
      <c r="D40">
        <f t="shared" si="6"/>
        <v>315</v>
      </c>
      <c r="E40">
        <f t="shared" si="2"/>
        <v>5.4977871438000001</v>
      </c>
      <c r="F40">
        <f t="shared" si="3"/>
        <v>-45</v>
      </c>
      <c r="H40">
        <f t="shared" si="4"/>
        <v>-44.896038980435819</v>
      </c>
      <c r="K40" s="4">
        <f t="shared" si="5"/>
        <v>1.1551224396020299E-3</v>
      </c>
      <c r="L40">
        <f t="shared" si="7"/>
        <v>-1.0416666666666667E-9</v>
      </c>
      <c r="M40">
        <f t="shared" si="8"/>
        <v>-1.1577091301066804E-9</v>
      </c>
    </row>
    <row r="41" spans="1:13" x14ac:dyDescent="0.25">
      <c r="A41" s="1">
        <f t="shared" si="0"/>
        <v>13620</v>
      </c>
      <c r="B41" s="2">
        <v>-0.62649999999999995</v>
      </c>
      <c r="C41">
        <f t="shared" si="1"/>
        <v>-0.63229682097720252</v>
      </c>
      <c r="D41">
        <f t="shared" si="6"/>
        <v>318.75</v>
      </c>
      <c r="E41">
        <f t="shared" si="2"/>
        <v>5.5632369907500001</v>
      </c>
      <c r="F41">
        <f t="shared" si="3"/>
        <v>-41.25</v>
      </c>
      <c r="H41">
        <f t="shared" si="4"/>
        <v>-40.728286112051769</v>
      </c>
      <c r="K41" s="4">
        <f t="shared" si="5"/>
        <v>5.7968209772025769E-3</v>
      </c>
      <c r="L41">
        <f t="shared" si="7"/>
        <v>-1.0416666666666667E-9</v>
      </c>
      <c r="M41">
        <f t="shared" si="8"/>
        <v>-1.0427223431947061E-9</v>
      </c>
    </row>
    <row r="42" spans="1:13" x14ac:dyDescent="0.25">
      <c r="A42" s="1">
        <f t="shared" si="0"/>
        <v>13630</v>
      </c>
      <c r="B42" s="2">
        <v>-0.64400000000000002</v>
      </c>
      <c r="C42">
        <f t="shared" si="1"/>
        <v>-0.64983904803832415</v>
      </c>
      <c r="D42">
        <f t="shared" si="6"/>
        <v>322.5</v>
      </c>
      <c r="E42">
        <f t="shared" si="2"/>
        <v>5.6286868377000001</v>
      </c>
      <c r="F42">
        <f t="shared" si="3"/>
        <v>-37.5</v>
      </c>
      <c r="H42">
        <f t="shared" si="4"/>
        <v>-36.974485676550827</v>
      </c>
      <c r="K42" s="4">
        <f t="shared" si="5"/>
        <v>5.839048038324135E-3</v>
      </c>
      <c r="L42">
        <f t="shared" si="7"/>
        <v>-1.0416666666666667E-9</v>
      </c>
      <c r="M42">
        <f t="shared" si="8"/>
        <v>-9.7434346617100857E-10</v>
      </c>
    </row>
    <row r="43" spans="1:13" x14ac:dyDescent="0.25">
      <c r="A43" s="1">
        <f t="shared" si="0"/>
        <v>13640</v>
      </c>
      <c r="B43" s="2">
        <v>-0.65180000000000005</v>
      </c>
      <c r="C43">
        <f t="shared" si="1"/>
        <v>-0.65494612001849783</v>
      </c>
      <c r="D43">
        <f t="shared" si="6"/>
        <v>326.25</v>
      </c>
      <c r="E43">
        <f t="shared" si="2"/>
        <v>5.6941366846500001</v>
      </c>
      <c r="F43">
        <f t="shared" si="3"/>
        <v>-33.75</v>
      </c>
      <c r="H43">
        <f t="shared" si="4"/>
        <v>-33.466849198335197</v>
      </c>
      <c r="K43" s="4">
        <f t="shared" si="5"/>
        <v>3.1461200184977889E-3</v>
      </c>
      <c r="L43">
        <f t="shared" si="7"/>
        <v>-1.0416666666666667E-9</v>
      </c>
      <c r="M43">
        <f t="shared" si="8"/>
        <v>-9.4102139831899214E-10</v>
      </c>
    </row>
    <row r="44" spans="1:13" x14ac:dyDescent="0.25">
      <c r="A44" s="1">
        <f t="shared" si="0"/>
        <v>13650</v>
      </c>
      <c r="B44" s="2">
        <v>-0.64839999999999998</v>
      </c>
      <c r="C44">
        <f t="shared" si="1"/>
        <v>-0.64752030928459081</v>
      </c>
      <c r="D44">
        <f t="shared" si="6"/>
        <v>330</v>
      </c>
      <c r="E44">
        <f t="shared" si="2"/>
        <v>5.7595865316000001</v>
      </c>
      <c r="F44">
        <f t="shared" si="3"/>
        <v>-30</v>
      </c>
      <c r="H44">
        <f t="shared" si="4"/>
        <v>-30.079172164386826</v>
      </c>
      <c r="K44" s="4">
        <f t="shared" si="5"/>
        <v>-8.7969071540916488E-4</v>
      </c>
      <c r="L44">
        <f t="shared" si="7"/>
        <v>-1.0416666666666667E-9</v>
      </c>
      <c r="M44">
        <f t="shared" si="8"/>
        <v>-8.9625179120150847E-10</v>
      </c>
    </row>
    <row r="45" spans="1:13" x14ac:dyDescent="0.25">
      <c r="A45" s="1">
        <f t="shared" si="0"/>
        <v>13660</v>
      </c>
      <c r="B45" s="2">
        <v>-0.63439999999999996</v>
      </c>
      <c r="C45">
        <f t="shared" si="1"/>
        <v>-0.62770371426598448</v>
      </c>
      <c r="D45">
        <f t="shared" si="6"/>
        <v>333.75</v>
      </c>
      <c r="E45">
        <f t="shared" si="2"/>
        <v>5.8250363785500001</v>
      </c>
      <c r="F45">
        <f t="shared" si="3"/>
        <v>-26.25</v>
      </c>
      <c r="H45">
        <f t="shared" si="4"/>
        <v>-26.852665716061395</v>
      </c>
      <c r="K45" s="4">
        <f t="shared" si="5"/>
        <v>-6.6962857340154835E-3</v>
      </c>
      <c r="L45">
        <f t="shared" si="7"/>
        <v>-1.0416666666666667E-9</v>
      </c>
      <c r="M45">
        <f t="shared" si="8"/>
        <v>-8.0846231739459419E-10</v>
      </c>
    </row>
    <row r="46" spans="1:13" x14ac:dyDescent="0.25">
      <c r="A46" s="1">
        <f t="shared" si="0"/>
        <v>13670</v>
      </c>
      <c r="B46" s="2">
        <v>-0.6119</v>
      </c>
      <c r="C46">
        <f t="shared" si="1"/>
        <v>-0.59587554029510159</v>
      </c>
      <c r="D46">
        <f t="shared" si="6"/>
        <v>337.5</v>
      </c>
      <c r="E46">
        <f t="shared" si="2"/>
        <v>5.8904862255000001</v>
      </c>
      <c r="F46">
        <f t="shared" si="3"/>
        <v>-22.5</v>
      </c>
      <c r="H46">
        <f t="shared" si="4"/>
        <v>-23.942201373440856</v>
      </c>
      <c r="K46" s="4">
        <f t="shared" si="5"/>
        <v>-1.6024459704898408E-2</v>
      </c>
      <c r="L46">
        <f t="shared" si="7"/>
        <v>-1.0416666666666667E-9</v>
      </c>
      <c r="M46">
        <f t="shared" si="8"/>
        <v>-7.1589924004946975E-10</v>
      </c>
    </row>
    <row r="47" spans="1:13" x14ac:dyDescent="0.25">
      <c r="A47" s="1">
        <f t="shared" si="0"/>
        <v>13680</v>
      </c>
      <c r="B47" s="2">
        <v>-0.58169999999999999</v>
      </c>
      <c r="C47">
        <f t="shared" si="1"/>
        <v>-0.55264484323041374</v>
      </c>
      <c r="D47">
        <f t="shared" si="6"/>
        <v>341.25</v>
      </c>
      <c r="E47">
        <f t="shared" si="2"/>
        <v>5.9559360724500001</v>
      </c>
      <c r="F47">
        <f t="shared" si="3"/>
        <v>-18.75</v>
      </c>
      <c r="H47">
        <f t="shared" si="4"/>
        <v>-21.364964109262765</v>
      </c>
      <c r="K47" s="4">
        <f t="shared" si="5"/>
        <v>-2.9055156769586254E-2</v>
      </c>
      <c r="L47">
        <f t="shared" si="7"/>
        <v>-1.0416666666666667E-9</v>
      </c>
      <c r="M47">
        <f t="shared" si="8"/>
        <v>-6.5651745385943194E-10</v>
      </c>
    </row>
    <row r="48" spans="1:13" x14ac:dyDescent="0.25">
      <c r="A48" s="1">
        <f t="shared" si="0"/>
        <v>13690</v>
      </c>
      <c r="B48" s="2">
        <v>-0.54330000000000001</v>
      </c>
      <c r="C48">
        <f t="shared" si="1"/>
        <v>-0.49883887471812433</v>
      </c>
      <c r="D48">
        <f t="shared" si="6"/>
        <v>345</v>
      </c>
      <c r="E48">
        <f t="shared" si="2"/>
        <v>6.0213859194000001</v>
      </c>
      <c r="F48">
        <f t="shared" si="3"/>
        <v>-15</v>
      </c>
      <c r="H48">
        <f t="shared" si="4"/>
        <v>-19.00150127536881</v>
      </c>
      <c r="K48" s="4">
        <f t="shared" si="5"/>
        <v>-4.446112528187568E-2</v>
      </c>
      <c r="L48">
        <f t="shared" si="7"/>
        <v>-1.0416666666666667E-9</v>
      </c>
      <c r="M48">
        <f t="shared" si="8"/>
        <v>-6.3037610157955333E-10</v>
      </c>
    </row>
    <row r="49" spans="1:13" x14ac:dyDescent="0.25">
      <c r="A49" s="1">
        <f t="shared" si="0"/>
        <v>13700</v>
      </c>
      <c r="B49" s="2">
        <v>-0.49640000000000001</v>
      </c>
      <c r="C49">
        <f t="shared" si="1"/>
        <v>-0.43548725211463979</v>
      </c>
      <c r="D49">
        <f t="shared" si="6"/>
        <v>348.75</v>
      </c>
      <c r="E49">
        <f t="shared" si="2"/>
        <v>6.0868357663500001</v>
      </c>
      <c r="F49">
        <f t="shared" si="3"/>
        <v>-11.25</v>
      </c>
      <c r="H49">
        <f t="shared" si="4"/>
        <v>-16.732147309682418</v>
      </c>
      <c r="K49" s="4">
        <f t="shared" si="5"/>
        <v>-6.0912747885360219E-2</v>
      </c>
      <c r="L49">
        <f t="shared" si="7"/>
        <v>-1.0416666666666667E-9</v>
      </c>
      <c r="M49">
        <f t="shared" si="8"/>
        <v>-7.1954176355524601E-10</v>
      </c>
    </row>
    <row r="50" spans="1:13" x14ac:dyDescent="0.25">
      <c r="A50" s="1">
        <f t="shared" si="0"/>
        <v>13710</v>
      </c>
      <c r="B50" s="2">
        <v>-0.43759999999999999</v>
      </c>
      <c r="C50">
        <f t="shared" si="1"/>
        <v>-0.36380225599018295</v>
      </c>
      <c r="D50">
        <f t="shared" si="6"/>
        <v>352.5</v>
      </c>
      <c r="E50">
        <f t="shared" si="2"/>
        <v>6.1522856133000001</v>
      </c>
      <c r="F50">
        <f t="shared" si="3"/>
        <v>-7.5</v>
      </c>
      <c r="H50">
        <f t="shared" si="4"/>
        <v>-14.141796960883532</v>
      </c>
      <c r="K50" s="4">
        <f t="shared" si="5"/>
        <v>-7.3797744009817035E-2</v>
      </c>
      <c r="L50">
        <f t="shared" si="7"/>
        <v>-1.0416666666666667E-9</v>
      </c>
      <c r="M50">
        <f t="shared" si="8"/>
        <v>-8.7550107279891381E-10</v>
      </c>
    </row>
    <row r="51" spans="1:13" x14ac:dyDescent="0.25">
      <c r="A51" s="1">
        <f t="shared" si="0"/>
        <v>13720</v>
      </c>
      <c r="B51" s="2">
        <v>-0.36559999999999998</v>
      </c>
      <c r="C51">
        <f t="shared" si="1"/>
        <v>-0.28515563223547286</v>
      </c>
      <c r="D51">
        <f t="shared" si="6"/>
        <v>356.25</v>
      </c>
      <c r="E51">
        <f t="shared" si="2"/>
        <v>6.2177354602500001</v>
      </c>
      <c r="F51">
        <f t="shared" si="3"/>
        <v>-3.75</v>
      </c>
      <c r="H51">
        <f t="shared" si="4"/>
        <v>-10.989993098807442</v>
      </c>
      <c r="K51" s="4">
        <f t="shared" si="5"/>
        <v>-8.0444367764527125E-2</v>
      </c>
      <c r="L51">
        <f t="shared" si="7"/>
        <v>-1.0416666666666667E-9</v>
      </c>
      <c r="M51">
        <f t="shared" si="8"/>
        <v>-1.1090844277943518E-9</v>
      </c>
    </row>
    <row r="52" spans="1:13" x14ac:dyDescent="0.25">
      <c r="A52" s="1">
        <f t="shared" si="0"/>
        <v>13730</v>
      </c>
      <c r="B52" s="2">
        <v>-0.27879999999999999</v>
      </c>
      <c r="C52">
        <f t="shared" si="1"/>
        <v>-0.20105234268058025</v>
      </c>
      <c r="D52">
        <f t="shared" si="6"/>
        <v>360</v>
      </c>
      <c r="E52">
        <f t="shared" si="2"/>
        <v>6.2831853072000001</v>
      </c>
      <c r="F52">
        <f t="shared" si="3"/>
        <v>0</v>
      </c>
      <c r="H52">
        <f t="shared" si="4"/>
        <v>-6.9972891587477761</v>
      </c>
      <c r="K52" s="4">
        <f t="shared" si="5"/>
        <v>-7.7747657319419738E-2</v>
      </c>
      <c r="L52">
        <f t="shared" si="7"/>
        <v>-1.0416666666666667E-9</v>
      </c>
      <c r="M52">
        <f t="shared" si="8"/>
        <v>-1.3929022628348887E-9</v>
      </c>
    </row>
    <row r="53" spans="1:13" x14ac:dyDescent="0.25">
      <c r="A53" s="1">
        <f t="shared" si="0"/>
        <v>13740</v>
      </c>
      <c r="B53" s="2">
        <v>-0.17680000000000001</v>
      </c>
      <c r="C53">
        <f t="shared" si="1"/>
        <v>-0.11310176652730916</v>
      </c>
      <c r="D53">
        <f t="shared" si="6"/>
        <v>363.75</v>
      </c>
      <c r="E53">
        <f t="shared" si="2"/>
        <v>6.3486351541500001</v>
      </c>
      <c r="F53">
        <f t="shared" si="3"/>
        <v>3.75</v>
      </c>
      <c r="H53">
        <f t="shared" si="4"/>
        <v>-1.9828410125421767</v>
      </c>
      <c r="K53" s="4">
        <f t="shared" si="5"/>
        <v>-6.3698233472690852E-2</v>
      </c>
      <c r="L53">
        <f t="shared" si="7"/>
        <v>-1.0416666666666667E-9</v>
      </c>
      <c r="M53">
        <f t="shared" si="8"/>
        <v>-1.6137950954162078E-9</v>
      </c>
    </row>
    <row r="54" spans="1:13" x14ac:dyDescent="0.25">
      <c r="A54" s="1">
        <f t="shared" si="0"/>
        <v>13750</v>
      </c>
      <c r="B54" s="2">
        <v>-6.3799999999999996E-2</v>
      </c>
      <c r="C54">
        <f t="shared" si="1"/>
        <v>-2.2986903677290785E-2</v>
      </c>
      <c r="D54">
        <f t="shared" si="6"/>
        <v>367.5</v>
      </c>
      <c r="E54">
        <f t="shared" si="2"/>
        <v>6.4140850011000001</v>
      </c>
      <c r="F54">
        <f t="shared" si="3"/>
        <v>7.5</v>
      </c>
      <c r="H54">
        <f t="shared" si="4"/>
        <v>3.8268213309561707</v>
      </c>
      <c r="K54" s="4">
        <f t="shared" si="5"/>
        <v>-4.0813096322709214E-2</v>
      </c>
      <c r="L54">
        <f t="shared" si="7"/>
        <v>-1.0416666666666667E-9</v>
      </c>
      <c r="M54">
        <f t="shared" si="8"/>
        <v>-1.6527983065607675E-9</v>
      </c>
    </row>
    <row r="55" spans="1:13" x14ac:dyDescent="0.25">
      <c r="A55" s="1">
        <f t="shared" si="0"/>
        <v>13760</v>
      </c>
      <c r="B55" s="2">
        <v>5.1200000000000002E-2</v>
      </c>
      <c r="C55">
        <f t="shared" si="1"/>
        <v>6.756783072694518E-2</v>
      </c>
      <c r="D55">
        <f t="shared" si="6"/>
        <v>371.25</v>
      </c>
      <c r="E55">
        <f t="shared" si="2"/>
        <v>6.4795348480500001</v>
      </c>
      <c r="F55">
        <f t="shared" si="3"/>
        <v>11.25</v>
      </c>
      <c r="H55">
        <f t="shared" si="4"/>
        <v>9.7768952345749334</v>
      </c>
      <c r="K55" s="4">
        <f t="shared" si="5"/>
        <v>-1.6367830726945178E-2</v>
      </c>
      <c r="L55">
        <f t="shared" si="7"/>
        <v>-1.0416666666666667E-9</v>
      </c>
      <c r="M55">
        <f t="shared" si="8"/>
        <v>-1.5351223280282039E-9</v>
      </c>
    </row>
    <row r="56" spans="1:13" x14ac:dyDescent="0.25">
      <c r="A56" s="1">
        <f t="shared" si="0"/>
        <v>13770</v>
      </c>
      <c r="B56" s="2">
        <v>0.16020000000000001</v>
      </c>
      <c r="C56">
        <f t="shared" si="1"/>
        <v>0.15682960427248371</v>
      </c>
      <c r="D56">
        <f t="shared" si="6"/>
        <v>375</v>
      </c>
      <c r="E56">
        <f t="shared" si="2"/>
        <v>6.5449846950000001</v>
      </c>
      <c r="F56">
        <f t="shared" si="3"/>
        <v>15</v>
      </c>
      <c r="H56">
        <f t="shared" si="4"/>
        <v>15.303335615476467</v>
      </c>
      <c r="K56" s="4">
        <f t="shared" si="5"/>
        <v>3.3703957275162955E-3</v>
      </c>
      <c r="L56">
        <f t="shared" si="7"/>
        <v>-1.0416666666666667E-9</v>
      </c>
      <c r="M56">
        <f t="shared" si="8"/>
        <v>-1.2851486155489015E-9</v>
      </c>
    </row>
    <row r="57" spans="1:13" x14ac:dyDescent="0.25">
      <c r="A57" s="1">
        <f t="shared" si="0"/>
        <v>13780</v>
      </c>
      <c r="B57" s="2">
        <v>0.25619999999999998</v>
      </c>
      <c r="C57">
        <f t="shared" si="1"/>
        <v>0.24309032631719429</v>
      </c>
      <c r="D57">
        <f t="shared" si="6"/>
        <v>378.75</v>
      </c>
      <c r="E57">
        <f t="shared" si="2"/>
        <v>6.6104345419500001</v>
      </c>
      <c r="F57">
        <f t="shared" si="3"/>
        <v>18.75</v>
      </c>
      <c r="H57">
        <f t="shared" si="4"/>
        <v>19.929870631452513</v>
      </c>
      <c r="K57" s="4">
        <f t="shared" si="5"/>
        <v>1.3109673682805689E-2</v>
      </c>
      <c r="L57">
        <f t="shared" si="7"/>
        <v>-1.0416666666666667E-9</v>
      </c>
      <c r="M57">
        <f t="shared" si="8"/>
        <v>-1.0214414851278282E-9</v>
      </c>
    </row>
    <row r="58" spans="1:13" x14ac:dyDescent="0.25">
      <c r="A58" s="1">
        <f t="shared" si="0"/>
        <v>13790</v>
      </c>
      <c r="B58" s="2">
        <v>0.33700000000000002</v>
      </c>
      <c r="C58">
        <f t="shared" si="1"/>
        <v>0.32469933357874786</v>
      </c>
      <c r="D58">
        <f t="shared" si="6"/>
        <v>382.5</v>
      </c>
      <c r="E58">
        <f t="shared" si="2"/>
        <v>6.6758843889000001</v>
      </c>
      <c r="F58">
        <f t="shared" si="3"/>
        <v>22.5</v>
      </c>
      <c r="H58">
        <f t="shared" si="4"/>
        <v>23.607059977912694</v>
      </c>
      <c r="K58" s="4">
        <f t="shared" si="5"/>
        <v>1.230066642125216E-2</v>
      </c>
      <c r="L58">
        <f t="shared" si="7"/>
        <v>-1.0416666666666667E-9</v>
      </c>
      <c r="M58">
        <f t="shared" si="8"/>
        <v>-8.5927558593020103E-10</v>
      </c>
    </row>
    <row r="59" spans="1:13" x14ac:dyDescent="0.25">
      <c r="A59" s="1">
        <f t="shared" si="0"/>
        <v>13800</v>
      </c>
      <c r="B59" s="2">
        <v>0.40510000000000002</v>
      </c>
      <c r="C59">
        <f t="shared" si="1"/>
        <v>0.40009497680820649</v>
      </c>
      <c r="D59">
        <f t="shared" si="6"/>
        <v>386.25</v>
      </c>
      <c r="E59">
        <f t="shared" si="2"/>
        <v>6.7413342358500001</v>
      </c>
      <c r="F59">
        <f t="shared" si="3"/>
        <v>26.25</v>
      </c>
      <c r="H59">
        <f t="shared" si="4"/>
        <v>26.700452087261418</v>
      </c>
      <c r="K59" s="4">
        <f t="shared" si="5"/>
        <v>5.0050231917935228E-3</v>
      </c>
      <c r="L59">
        <f t="shared" si="7"/>
        <v>7.2916666666666674E-9</v>
      </c>
      <c r="M59">
        <f t="shared" si="8"/>
        <v>7.4167922464615053E-9</v>
      </c>
    </row>
    <row r="62" spans="1:13" x14ac:dyDescent="0.25">
      <c r="A62" t="s">
        <v>0</v>
      </c>
      <c r="B62" t="s">
        <v>2</v>
      </c>
      <c r="C62" t="s">
        <v>1</v>
      </c>
      <c r="D62" t="s">
        <v>4</v>
      </c>
      <c r="E62" t="s">
        <v>5</v>
      </c>
      <c r="F62" t="s">
        <v>6</v>
      </c>
      <c r="H62" t="s">
        <v>8</v>
      </c>
      <c r="K62" t="s">
        <v>11</v>
      </c>
      <c r="L62" t="s">
        <v>7</v>
      </c>
      <c r="M62" t="s">
        <v>13</v>
      </c>
    </row>
    <row r="63" spans="1:13" x14ac:dyDescent="0.25">
      <c r="B63" t="s">
        <v>3</v>
      </c>
      <c r="C63" t="s">
        <v>3</v>
      </c>
      <c r="F63" t="s">
        <v>4</v>
      </c>
      <c r="H63" t="s">
        <v>4</v>
      </c>
      <c r="K63" t="s">
        <v>12</v>
      </c>
      <c r="L63" t="s">
        <v>13</v>
      </c>
      <c r="M63" t="s">
        <v>14</v>
      </c>
    </row>
    <row r="64" spans="1:13" x14ac:dyDescent="0.25">
      <c r="F64" t="s">
        <v>7</v>
      </c>
      <c r="H64" t="s">
        <v>9</v>
      </c>
      <c r="K64" t="s">
        <v>7</v>
      </c>
      <c r="L64" t="s">
        <v>14</v>
      </c>
    </row>
    <row r="65" spans="8:11" x14ac:dyDescent="0.25">
      <c r="H65" t="s">
        <v>10</v>
      </c>
      <c r="K65" t="s">
        <v>15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BS-KEMEA</dc:creator>
  <cp:lastModifiedBy>BS-KEMEA</cp:lastModifiedBy>
  <dcterms:created xsi:type="dcterms:W3CDTF">2017-06-19T10:37:20Z</dcterms:created>
  <dcterms:modified xsi:type="dcterms:W3CDTF">2017-06-19T17:45:38Z</dcterms:modified>
</cp:coreProperties>
</file>