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105" windowWidth="19995" windowHeight="8445"/>
  </bookViews>
  <sheets>
    <sheet name="Base data" sheetId="6" r:id="rId1"/>
    <sheet name="resume" sheetId="7" r:id="rId2"/>
  </sheets>
  <calcPr calcId="124519"/>
</workbook>
</file>

<file path=xl/calcChain.xml><?xml version="1.0" encoding="utf-8"?>
<calcChain xmlns="http://schemas.openxmlformats.org/spreadsheetml/2006/main">
  <c r="G32" i="7" a="1"/>
  <c r="G32" s="1"/>
  <c r="G31" a="1"/>
  <c r="G31" s="1"/>
  <c r="G30" a="1"/>
  <c r="G30" s="1"/>
  <c r="G29" a="1"/>
  <c r="G29" s="1"/>
  <c r="G28" a="1"/>
  <c r="G28" s="1"/>
  <c r="G27" a="1"/>
  <c r="G27" s="1"/>
  <c r="G26" a="1"/>
  <c r="G26" s="1"/>
  <c r="G25" a="1"/>
  <c r="G25" s="1"/>
  <c r="G24"/>
  <c r="G24" a="1"/>
  <c r="G23" a="1"/>
  <c r="G23" s="1"/>
  <c r="G22" a="1"/>
  <c r="G22" s="1"/>
  <c r="G21" a="1"/>
  <c r="G21" s="1"/>
  <c r="G20" a="1"/>
  <c r="G20" s="1"/>
  <c r="G19" a="1"/>
  <c r="G19" s="1"/>
  <c r="G18" a="1"/>
  <c r="G18" s="1"/>
  <c r="G17" a="1"/>
  <c r="G17" s="1"/>
  <c r="G16" a="1"/>
  <c r="G16" s="1"/>
  <c r="G15" a="1"/>
  <c r="G15" s="1"/>
  <c r="G14"/>
  <c r="G14" a="1"/>
  <c r="G13" a="1"/>
  <c r="G13" s="1"/>
  <c r="G12" a="1"/>
  <c r="G12" s="1"/>
  <c r="G11" a="1"/>
  <c r="G11" s="1"/>
  <c r="G10"/>
  <c r="G10" a="1"/>
  <c r="G9" a="1"/>
  <c r="G9" s="1"/>
  <c r="G8" a="1"/>
  <c r="G8" s="1"/>
  <c r="G7" a="1"/>
  <c r="G7" s="1"/>
  <c r="G6" a="1"/>
  <c r="G6" s="1"/>
  <c r="G5" a="1"/>
  <c r="G5" s="1"/>
  <c r="G4" a="1"/>
  <c r="G4" s="1"/>
  <c r="G3" a="1"/>
  <c r="G3" s="1"/>
  <c r="K102" i="6"/>
  <c r="F30" i="7" a="1"/>
  <c r="F30" s="1"/>
  <c r="J100" i="6"/>
  <c r="J101"/>
  <c r="F29" i="7" a="1"/>
  <c r="F29" s="1"/>
  <c r="F28" a="1"/>
  <c r="F28" s="1"/>
  <c r="F27" a="1"/>
  <c r="F27" s="1"/>
  <c r="F3" a="1"/>
  <c r="F3" s="1"/>
  <c r="F26" a="1"/>
  <c r="F26" s="1"/>
  <c r="F25" a="1"/>
  <c r="F25" s="1"/>
  <c r="F24" a="1"/>
  <c r="F24" s="1"/>
  <c r="F23" a="1"/>
  <c r="F23" s="1"/>
  <c r="F22" a="1"/>
  <c r="F22" s="1"/>
  <c r="F21" a="1"/>
  <c r="F21" s="1"/>
  <c r="F20" a="1"/>
  <c r="F20" s="1"/>
  <c r="F19" a="1"/>
  <c r="F19" s="1"/>
  <c r="F18" a="1"/>
  <c r="F18" s="1"/>
  <c r="F17" a="1"/>
  <c r="F17" s="1"/>
  <c r="F16" a="1"/>
  <c r="F16" s="1"/>
  <c r="F15" a="1"/>
  <c r="F15" s="1"/>
  <c r="F14" a="1"/>
  <c r="F14" s="1"/>
  <c r="F13" a="1"/>
  <c r="F13" s="1"/>
  <c r="F12" a="1"/>
  <c r="F12" s="1"/>
  <c r="F11" a="1"/>
  <c r="F11" s="1"/>
  <c r="F10" a="1"/>
  <c r="F10" s="1"/>
  <c r="F9" a="1"/>
  <c r="F9" s="1"/>
  <c r="F8" a="1"/>
  <c r="F8" s="1"/>
  <c r="F7" a="1"/>
  <c r="F7" s="1"/>
  <c r="F6" a="1"/>
  <c r="F6" s="1"/>
  <c r="F5" a="1"/>
  <c r="F5" s="1"/>
  <c r="F4" a="1"/>
  <c r="F4" s="1"/>
  <c r="H118" i="6"/>
  <c r="H117"/>
  <c r="H116"/>
  <c r="H115"/>
  <c r="H114"/>
  <c r="H113"/>
  <c r="H112"/>
  <c r="H111"/>
  <c r="H110"/>
  <c r="H109"/>
  <c r="H108"/>
  <c r="H107"/>
  <c r="H106"/>
  <c r="H105"/>
  <c r="H104"/>
  <c r="H103"/>
  <c r="H102"/>
  <c r="H101"/>
  <c r="H100"/>
  <c r="H99"/>
  <c r="H98"/>
  <c r="H97"/>
  <c r="H96"/>
  <c r="H95"/>
  <c r="H94"/>
  <c r="H93"/>
  <c r="H92"/>
  <c r="H91"/>
  <c r="H90"/>
  <c r="H89"/>
  <c r="H88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67"/>
  <c r="H66"/>
  <c r="H65"/>
  <c r="H64"/>
  <c r="H63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3"/>
  <c r="I4"/>
  <c r="I5"/>
  <c r="I6"/>
  <c r="I7"/>
  <c r="I2"/>
  <c r="H14"/>
  <c r="H13"/>
  <c r="H12"/>
  <c r="H11"/>
  <c r="H10"/>
  <c r="H9"/>
  <c r="H8"/>
  <c r="H7"/>
  <c r="H6"/>
  <c r="H5"/>
  <c r="H4"/>
  <c r="H3"/>
  <c r="H2"/>
  <c r="C31" i="7" l="1"/>
  <c r="C27"/>
  <c r="C28" s="1"/>
  <c r="C29" s="1"/>
  <c r="C24"/>
  <c r="C25" s="1"/>
  <c r="C26" s="1"/>
  <c r="C21"/>
  <c r="C22" s="1"/>
  <c r="C23" s="1"/>
  <c r="C18"/>
  <c r="C19" s="1"/>
  <c r="C20" s="1"/>
  <c r="C15"/>
  <c r="C16" s="1"/>
  <c r="C17" s="1"/>
  <c r="C12"/>
  <c r="C13" s="1"/>
  <c r="C14" s="1"/>
  <c r="C9"/>
  <c r="C10" s="1"/>
  <c r="C11" s="1"/>
  <c r="C7"/>
  <c r="C8" s="1"/>
  <c r="C6"/>
  <c r="C5"/>
  <c r="C4"/>
  <c r="C32" l="1"/>
  <c r="F31" a="1"/>
  <c r="F31" s="1"/>
  <c r="F32" l="1" a="1"/>
  <c r="F32" s="1"/>
</calcChain>
</file>

<file path=xl/sharedStrings.xml><?xml version="1.0" encoding="utf-8"?>
<sst xmlns="http://schemas.openxmlformats.org/spreadsheetml/2006/main" count="660" uniqueCount="33">
  <si>
    <t>Date Time</t>
  </si>
  <si>
    <t>Location</t>
  </si>
  <si>
    <t>Pers. ID</t>
  </si>
  <si>
    <t>Name</t>
  </si>
  <si>
    <t>Type</t>
  </si>
  <si>
    <t>Valid</t>
  </si>
  <si>
    <t>date</t>
  </si>
  <si>
    <t>time</t>
  </si>
  <si>
    <t>Out</t>
  </si>
  <si>
    <t>3544 G.01 R.04</t>
  </si>
  <si>
    <t>Yes</t>
  </si>
  <si>
    <t>3544 G.01 R.06</t>
  </si>
  <si>
    <t>3544 G.01 R.05</t>
  </si>
  <si>
    <t>In</t>
  </si>
  <si>
    <t>3544 G.01 R.03</t>
  </si>
  <si>
    <t>3544 G.01 R.07</t>
  </si>
  <si>
    <t>3544 G.01 R.01</t>
  </si>
  <si>
    <t>3544 G.01 R.02</t>
  </si>
  <si>
    <t xml:space="preserve">62926054  </t>
  </si>
  <si>
    <t>A AMIN</t>
  </si>
  <si>
    <t>3544 G.01 R.10</t>
  </si>
  <si>
    <t>3544 G.01 R.11</t>
  </si>
  <si>
    <t>3544 G.01 R.09</t>
  </si>
  <si>
    <t xml:space="preserve">62923814  </t>
  </si>
  <si>
    <t>IMRON R ADJI</t>
  </si>
  <si>
    <t xml:space="preserve">62923613  </t>
  </si>
  <si>
    <t>SURIPTO</t>
  </si>
  <si>
    <t>Date</t>
  </si>
  <si>
    <t>3544 G.01 R.08</t>
  </si>
  <si>
    <t>RESUME</t>
  </si>
  <si>
    <t>START</t>
  </si>
  <si>
    <t>FINISH</t>
  </si>
  <si>
    <t>Solution</t>
  </si>
</sst>
</file>

<file path=xl/styles.xml><?xml version="1.0" encoding="utf-8"?>
<styleSheet xmlns="http://schemas.openxmlformats.org/spreadsheetml/2006/main">
  <numFmts count="2">
    <numFmt numFmtId="164" formatCode="[$-1010409]dd\.mm\.yyyy\ hh:mm"/>
    <numFmt numFmtId="165" formatCode="h:mm;@"/>
  </numFmts>
  <fonts count="6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sz val="8"/>
      <color indexed="17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>
      <alignment wrapText="1"/>
    </xf>
    <xf numFmtId="0" fontId="1" fillId="0" borderId="0"/>
  </cellStyleXfs>
  <cellXfs count="43">
    <xf numFmtId="0" fontId="0" fillId="0" borderId="0" xfId="0"/>
    <xf numFmtId="0" fontId="3" fillId="0" borderId="2" xfId="1" applyFont="1" applyFill="1" applyBorder="1" applyAlignment="1">
      <alignment vertical="center"/>
    </xf>
    <xf numFmtId="164" fontId="3" fillId="0" borderId="3" xfId="1" applyNumberFormat="1" applyFont="1" applyFill="1" applyBorder="1" applyAlignment="1">
      <alignment vertical="center"/>
    </xf>
    <xf numFmtId="0" fontId="3" fillId="0" borderId="3" xfId="1" applyFont="1" applyFill="1" applyBorder="1" applyAlignment="1">
      <alignment vertical="center"/>
    </xf>
    <xf numFmtId="0" fontId="3" fillId="0" borderId="4" xfId="1" applyFont="1" applyFill="1" applyBorder="1" applyAlignment="1">
      <alignment vertical="center"/>
    </xf>
    <xf numFmtId="164" fontId="4" fillId="0" borderId="3" xfId="1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0" fontId="4" fillId="0" borderId="3" xfId="1" applyFont="1" applyFill="1" applyBorder="1" applyAlignment="1">
      <alignment vertical="center"/>
    </xf>
    <xf numFmtId="0" fontId="4" fillId="0" borderId="4" xfId="1" applyFont="1" applyFill="1" applyBorder="1" applyAlignment="1">
      <alignment vertical="center"/>
    </xf>
    <xf numFmtId="164" fontId="4" fillId="0" borderId="2" xfId="1" applyNumberFormat="1" applyFont="1" applyFill="1" applyBorder="1" applyAlignment="1">
      <alignment horizontal="center" vertical="top" wrapText="1"/>
    </xf>
    <xf numFmtId="0" fontId="4" fillId="0" borderId="2" xfId="1" applyFont="1" applyFill="1" applyBorder="1" applyAlignment="1">
      <alignment horizontal="center" vertical="top" wrapText="1"/>
    </xf>
    <xf numFmtId="0" fontId="4" fillId="0" borderId="2" xfId="1" applyFont="1" applyFill="1" applyBorder="1" applyAlignment="1">
      <alignment vertical="top" wrapText="1"/>
    </xf>
    <xf numFmtId="164" fontId="3" fillId="0" borderId="2" xfId="1" applyNumberFormat="1" applyFont="1" applyFill="1" applyBorder="1" applyAlignment="1">
      <alignment horizontal="center" vertical="top" wrapText="1"/>
    </xf>
    <xf numFmtId="0" fontId="3" fillId="0" borderId="2" xfId="1" applyFont="1" applyFill="1" applyBorder="1" applyAlignment="1">
      <alignment horizontal="center" vertical="top" wrapText="1"/>
    </xf>
    <xf numFmtId="0" fontId="3" fillId="0" borderId="2" xfId="1" applyFont="1" applyFill="1" applyBorder="1" applyAlignment="1">
      <alignment vertical="top" wrapText="1"/>
    </xf>
    <xf numFmtId="164" fontId="4" fillId="0" borderId="2" xfId="1" applyNumberFormat="1" applyFont="1" applyFill="1" applyBorder="1" applyAlignment="1">
      <alignment horizontal="center" vertical="top"/>
    </xf>
    <xf numFmtId="0" fontId="4" fillId="0" borderId="2" xfId="1" applyFont="1" applyFill="1" applyBorder="1" applyAlignment="1">
      <alignment horizontal="center" vertical="top"/>
    </xf>
    <xf numFmtId="0" fontId="4" fillId="0" borderId="2" xfId="1" applyFont="1" applyFill="1" applyBorder="1" applyAlignment="1">
      <alignment vertical="top"/>
    </xf>
    <xf numFmtId="164" fontId="3" fillId="0" borderId="2" xfId="1" applyNumberFormat="1" applyFont="1" applyFill="1" applyBorder="1" applyAlignment="1">
      <alignment horizontal="center" vertical="top"/>
    </xf>
    <xf numFmtId="0" fontId="3" fillId="0" borderId="2" xfId="1" applyFont="1" applyFill="1" applyBorder="1" applyAlignment="1">
      <alignment horizontal="center" vertical="top"/>
    </xf>
    <xf numFmtId="0" fontId="3" fillId="0" borderId="2" xfId="1" applyFont="1" applyFill="1" applyBorder="1" applyAlignment="1">
      <alignment vertical="top"/>
    </xf>
    <xf numFmtId="0" fontId="2" fillId="2" borderId="1" xfId="1" applyFont="1" applyFill="1" applyBorder="1" applyAlignment="1">
      <alignment horizontal="center" vertical="top"/>
    </xf>
    <xf numFmtId="0" fontId="2" fillId="2" borderId="5" xfId="1" applyFont="1" applyFill="1" applyBorder="1" applyAlignment="1">
      <alignment horizontal="center" vertical="top"/>
    </xf>
    <xf numFmtId="15" fontId="0" fillId="0" borderId="6" xfId="0" applyNumberFormat="1" applyBorder="1"/>
    <xf numFmtId="0" fontId="0" fillId="0" borderId="6" xfId="0" applyBorder="1"/>
    <xf numFmtId="15" fontId="0" fillId="0" borderId="7" xfId="0" applyNumberFormat="1" applyBorder="1"/>
    <xf numFmtId="0" fontId="0" fillId="0" borderId="7" xfId="0" applyBorder="1"/>
    <xf numFmtId="15" fontId="0" fillId="0" borderId="8" xfId="0" applyNumberFormat="1" applyBorder="1"/>
    <xf numFmtId="0" fontId="0" fillId="0" borderId="8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5" fontId="1" fillId="0" borderId="0" xfId="1" applyNumberFormat="1" applyAlignment="1">
      <alignment horizontal="left" wrapText="1"/>
    </xf>
    <xf numFmtId="18" fontId="0" fillId="0" borderId="0" xfId="0" applyNumberFormat="1"/>
    <xf numFmtId="165" fontId="1" fillId="0" borderId="0" xfId="1" applyNumberFormat="1" applyAlignment="1">
      <alignment horizontal="left" wrapText="1"/>
    </xf>
    <xf numFmtId="18" fontId="0" fillId="0" borderId="6" xfId="0" applyNumberFormat="1" applyBorder="1"/>
    <xf numFmtId="18" fontId="0" fillId="0" borderId="6" xfId="0" applyNumberFormat="1" applyBorder="1" applyAlignment="1">
      <alignment horizontal="center"/>
    </xf>
    <xf numFmtId="165" fontId="0" fillId="0" borderId="0" xfId="0" applyNumberFormat="1"/>
    <xf numFmtId="4" fontId="0" fillId="0" borderId="0" xfId="0" applyNumberFormat="1"/>
    <xf numFmtId="0" fontId="0" fillId="3" borderId="0" xfId="0" applyFill="1"/>
    <xf numFmtId="0" fontId="5" fillId="3" borderId="0" xfId="0" applyFont="1" applyFill="1"/>
    <xf numFmtId="0" fontId="1" fillId="3" borderId="0" xfId="1" applyFill="1" applyAlignment="1">
      <alignment horizontal="center" wrapText="1"/>
    </xf>
    <xf numFmtId="0" fontId="1" fillId="3" borderId="0" xfId="1" applyFill="1">
      <alignment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18"/>
  <sheetViews>
    <sheetView tabSelected="1" workbookViewId="0">
      <selection activeCell="I2" sqref="I2"/>
    </sheetView>
  </sheetViews>
  <sheetFormatPr defaultRowHeight="15"/>
  <cols>
    <col min="1" max="1" width="14.28515625" customWidth="1"/>
    <col min="2" max="2" width="12.7109375" customWidth="1"/>
    <col min="3" max="3" width="15.28515625" customWidth="1"/>
    <col min="9" max="9" width="11.5703125" bestFit="1" customWidth="1"/>
  </cols>
  <sheetData>
    <row r="1" spans="1:12" ht="15.75" thickBo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/>
      <c r="H1" s="41" t="s">
        <v>6</v>
      </c>
      <c r="I1" s="42" t="s">
        <v>7</v>
      </c>
    </row>
    <row r="2" spans="1:12" ht="15.75" thickBot="1">
      <c r="A2" s="15">
        <v>41183.293657407405</v>
      </c>
      <c r="B2" s="16" t="s">
        <v>12</v>
      </c>
      <c r="C2" s="16" t="s">
        <v>18</v>
      </c>
      <c r="D2" s="17" t="s">
        <v>19</v>
      </c>
      <c r="E2" s="16" t="s">
        <v>13</v>
      </c>
      <c r="F2" s="16" t="s">
        <v>10</v>
      </c>
      <c r="G2" s="16"/>
      <c r="H2" s="32">
        <f>DATEVALUE(TEXT($A2,"m-d-yy"))</f>
        <v>41183</v>
      </c>
      <c r="I2" s="34">
        <f>TIMEVALUE(RIGHT(TEXT($A2,"dd-mmm-yy hh:mm"),5))</f>
        <v>0.29305555555555557</v>
      </c>
      <c r="J2" s="33"/>
      <c r="K2" s="33"/>
    </row>
    <row r="3" spans="1:12" ht="15.75" thickBot="1">
      <c r="A3" s="18">
        <v>41183.470879629625</v>
      </c>
      <c r="B3" s="19" t="s">
        <v>9</v>
      </c>
      <c r="C3" s="19" t="s">
        <v>18</v>
      </c>
      <c r="D3" s="20" t="s">
        <v>19</v>
      </c>
      <c r="E3" s="19" t="s">
        <v>8</v>
      </c>
      <c r="F3" s="19" t="s">
        <v>10</v>
      </c>
      <c r="G3" s="19"/>
      <c r="H3" s="32">
        <f t="shared" ref="H3:H66" si="0">DATEVALUE(TEXT($A3,"m-d-yy"))</f>
        <v>41183</v>
      </c>
      <c r="I3" s="34">
        <f t="shared" ref="I3:I66" si="1">TIMEVALUE(RIGHT(TEXT($A3,"dd-mmm-yy hh:mm"),5))</f>
        <v>0.47083333333333338</v>
      </c>
      <c r="J3" s="33"/>
      <c r="K3" s="37"/>
      <c r="L3" s="33"/>
    </row>
    <row r="4" spans="1:12" ht="15.75" thickBot="1">
      <c r="A4" s="15">
        <v>41183.540243055555</v>
      </c>
      <c r="B4" s="16" t="s">
        <v>16</v>
      </c>
      <c r="C4" s="16" t="s">
        <v>18</v>
      </c>
      <c r="D4" s="17" t="s">
        <v>19</v>
      </c>
      <c r="E4" s="16" t="s">
        <v>13</v>
      </c>
      <c r="F4" s="16" t="s">
        <v>10</v>
      </c>
      <c r="G4" s="16"/>
      <c r="H4" s="32">
        <f t="shared" si="0"/>
        <v>41183</v>
      </c>
      <c r="I4" s="34">
        <f t="shared" si="1"/>
        <v>0.5395833333333333</v>
      </c>
      <c r="J4" s="38"/>
    </row>
    <row r="5" spans="1:12" ht="15.75" thickBot="1">
      <c r="A5" s="18">
        <v>41183.716666666667</v>
      </c>
      <c r="B5" s="19" t="s">
        <v>11</v>
      </c>
      <c r="C5" s="19" t="s">
        <v>18</v>
      </c>
      <c r="D5" s="20" t="s">
        <v>19</v>
      </c>
      <c r="E5" s="19" t="s">
        <v>8</v>
      </c>
      <c r="F5" s="19" t="s">
        <v>10</v>
      </c>
      <c r="G5" s="19"/>
      <c r="H5" s="32">
        <f t="shared" si="0"/>
        <v>41183</v>
      </c>
      <c r="I5" s="34">
        <f t="shared" si="1"/>
        <v>0.71666666666666667</v>
      </c>
      <c r="J5" s="33"/>
    </row>
    <row r="6" spans="1:12" ht="15.75" thickBot="1">
      <c r="A6" s="15">
        <v>41183.776828703703</v>
      </c>
      <c r="B6" s="16" t="s">
        <v>12</v>
      </c>
      <c r="C6" s="16" t="s">
        <v>18</v>
      </c>
      <c r="D6" s="17" t="s">
        <v>19</v>
      </c>
      <c r="E6" s="16" t="s">
        <v>13</v>
      </c>
      <c r="F6" s="16" t="s">
        <v>10</v>
      </c>
      <c r="G6" s="16"/>
      <c r="H6" s="32">
        <f t="shared" si="0"/>
        <v>41183</v>
      </c>
      <c r="I6" s="34">
        <f t="shared" si="1"/>
        <v>0.77638888888888891</v>
      </c>
      <c r="J6" s="33"/>
    </row>
    <row r="7" spans="1:12" ht="15.75" thickBot="1">
      <c r="A7" s="18">
        <v>41183.883229166662</v>
      </c>
      <c r="B7" s="19" t="s">
        <v>28</v>
      </c>
      <c r="C7" s="19" t="s">
        <v>18</v>
      </c>
      <c r="D7" s="20" t="s">
        <v>19</v>
      </c>
      <c r="E7" s="19" t="s">
        <v>8</v>
      </c>
      <c r="F7" s="19" t="s">
        <v>10</v>
      </c>
      <c r="G7" s="19"/>
      <c r="H7" s="32">
        <f t="shared" si="0"/>
        <v>41183</v>
      </c>
      <c r="I7" s="34">
        <f t="shared" si="1"/>
        <v>0.88263888888888886</v>
      </c>
      <c r="J7" s="33"/>
    </row>
    <row r="8" spans="1:12" ht="15.75" thickBot="1">
      <c r="A8" s="15">
        <v>41184.31177083333</v>
      </c>
      <c r="B8" s="16" t="s">
        <v>16</v>
      </c>
      <c r="C8" s="16" t="s">
        <v>18</v>
      </c>
      <c r="D8" s="17" t="s">
        <v>19</v>
      </c>
      <c r="E8" s="16" t="s">
        <v>13</v>
      </c>
      <c r="F8" s="16" t="s">
        <v>10</v>
      </c>
      <c r="G8" s="16"/>
      <c r="H8" s="32">
        <f t="shared" si="0"/>
        <v>41184</v>
      </c>
      <c r="I8" s="34">
        <f t="shared" si="1"/>
        <v>0.31111111111111112</v>
      </c>
    </row>
    <row r="9" spans="1:12" ht="15.75" thickBot="1">
      <c r="A9" s="18">
        <v>41184.472337962958</v>
      </c>
      <c r="B9" s="19" t="s">
        <v>11</v>
      </c>
      <c r="C9" s="19" t="s">
        <v>18</v>
      </c>
      <c r="D9" s="20" t="s">
        <v>19</v>
      </c>
      <c r="E9" s="19" t="s">
        <v>8</v>
      </c>
      <c r="F9" s="19" t="s">
        <v>10</v>
      </c>
      <c r="G9" s="19"/>
      <c r="H9" s="32">
        <f t="shared" si="0"/>
        <v>41184</v>
      </c>
      <c r="I9" s="34">
        <f t="shared" si="1"/>
        <v>0.47222222222222227</v>
      </c>
    </row>
    <row r="10" spans="1:12" ht="15.75" thickBot="1">
      <c r="A10" s="15">
        <v>41184.545439814814</v>
      </c>
      <c r="B10" s="16" t="s">
        <v>16</v>
      </c>
      <c r="C10" s="16" t="s">
        <v>18</v>
      </c>
      <c r="D10" s="17" t="s">
        <v>19</v>
      </c>
      <c r="E10" s="16" t="s">
        <v>13</v>
      </c>
      <c r="F10" s="16" t="s">
        <v>10</v>
      </c>
      <c r="G10" s="16"/>
      <c r="H10" s="32">
        <f t="shared" si="0"/>
        <v>41184</v>
      </c>
      <c r="I10" s="34">
        <f t="shared" si="1"/>
        <v>0.54513888888888895</v>
      </c>
    </row>
    <row r="11" spans="1:12" ht="15.75" thickBot="1">
      <c r="A11" s="18">
        <v>41184.719710648147</v>
      </c>
      <c r="B11" s="19" t="s">
        <v>9</v>
      </c>
      <c r="C11" s="19" t="s">
        <v>18</v>
      </c>
      <c r="D11" s="20" t="s">
        <v>19</v>
      </c>
      <c r="E11" s="19" t="s">
        <v>8</v>
      </c>
      <c r="F11" s="19" t="s">
        <v>10</v>
      </c>
      <c r="G11" s="19"/>
      <c r="H11" s="32">
        <f t="shared" si="0"/>
        <v>41184</v>
      </c>
      <c r="I11" s="34">
        <f t="shared" si="1"/>
        <v>0.71944444444444444</v>
      </c>
    </row>
    <row r="12" spans="1:12" ht="15.75" thickBot="1">
      <c r="A12" s="15">
        <v>41184.780011574076</v>
      </c>
      <c r="B12" s="16" t="s">
        <v>16</v>
      </c>
      <c r="C12" s="16" t="s">
        <v>18</v>
      </c>
      <c r="D12" s="17" t="s">
        <v>19</v>
      </c>
      <c r="E12" s="16" t="s">
        <v>13</v>
      </c>
      <c r="F12" s="16" t="s">
        <v>10</v>
      </c>
      <c r="G12" s="16"/>
      <c r="H12" s="32">
        <f t="shared" si="0"/>
        <v>41184</v>
      </c>
      <c r="I12" s="34">
        <f t="shared" si="1"/>
        <v>0.77986111111111101</v>
      </c>
    </row>
    <row r="13" spans="1:12" ht="15.75" thickBot="1">
      <c r="A13" s="18">
        <v>41184.884710648148</v>
      </c>
      <c r="B13" s="19" t="s">
        <v>9</v>
      </c>
      <c r="C13" s="19" t="s">
        <v>18</v>
      </c>
      <c r="D13" s="20" t="s">
        <v>19</v>
      </c>
      <c r="E13" s="19" t="s">
        <v>8</v>
      </c>
      <c r="F13" s="19" t="s">
        <v>10</v>
      </c>
      <c r="G13" s="19"/>
      <c r="H13" s="32">
        <f t="shared" si="0"/>
        <v>41184</v>
      </c>
      <c r="I13" s="34">
        <f t="shared" si="1"/>
        <v>0.88402777777777775</v>
      </c>
    </row>
    <row r="14" spans="1:12" ht="15.75" thickBot="1">
      <c r="A14" s="15">
        <v>41185.290335648147</v>
      </c>
      <c r="B14" s="16" t="s">
        <v>14</v>
      </c>
      <c r="C14" s="16" t="s">
        <v>18</v>
      </c>
      <c r="D14" s="17" t="s">
        <v>19</v>
      </c>
      <c r="E14" s="16" t="s">
        <v>13</v>
      </c>
      <c r="F14" s="16" t="s">
        <v>10</v>
      </c>
      <c r="G14" s="16"/>
      <c r="H14" s="32">
        <f t="shared" si="0"/>
        <v>41185</v>
      </c>
      <c r="I14" s="34">
        <f t="shared" si="1"/>
        <v>0.2902777777777778</v>
      </c>
      <c r="K14" s="33"/>
    </row>
    <row r="15" spans="1:12" ht="15.75" thickBot="1">
      <c r="A15" s="18">
        <v>41185.470474537033</v>
      </c>
      <c r="B15" s="19" t="s">
        <v>11</v>
      </c>
      <c r="C15" s="19" t="s">
        <v>18</v>
      </c>
      <c r="D15" s="20" t="s">
        <v>19</v>
      </c>
      <c r="E15" s="19" t="s">
        <v>8</v>
      </c>
      <c r="F15" s="19" t="s">
        <v>10</v>
      </c>
      <c r="G15" s="19"/>
      <c r="H15" s="32">
        <f t="shared" si="0"/>
        <v>41185</v>
      </c>
      <c r="I15" s="34">
        <f t="shared" si="1"/>
        <v>0.47013888888888888</v>
      </c>
      <c r="K15" s="33"/>
    </row>
    <row r="16" spans="1:12" ht="15.75" thickBot="1">
      <c r="A16" s="15">
        <v>41185.542731481481</v>
      </c>
      <c r="B16" s="16" t="s">
        <v>12</v>
      </c>
      <c r="C16" s="16" t="s">
        <v>18</v>
      </c>
      <c r="D16" s="17" t="s">
        <v>19</v>
      </c>
      <c r="E16" s="16" t="s">
        <v>13</v>
      </c>
      <c r="F16" s="16" t="s">
        <v>10</v>
      </c>
      <c r="G16" s="16"/>
      <c r="H16" s="32">
        <f t="shared" si="0"/>
        <v>41185</v>
      </c>
      <c r="I16" s="34">
        <f t="shared" si="1"/>
        <v>0.54236111111111118</v>
      </c>
    </row>
    <row r="17" spans="1:9" ht="15.75" thickBot="1">
      <c r="A17" s="18">
        <v>41185.717800925922</v>
      </c>
      <c r="B17" s="19" t="s">
        <v>28</v>
      </c>
      <c r="C17" s="19" t="s">
        <v>18</v>
      </c>
      <c r="D17" s="20" t="s">
        <v>19</v>
      </c>
      <c r="E17" s="19" t="s">
        <v>8</v>
      </c>
      <c r="F17" s="19" t="s">
        <v>10</v>
      </c>
      <c r="G17" s="19"/>
      <c r="H17" s="32">
        <f t="shared" si="0"/>
        <v>41185</v>
      </c>
      <c r="I17" s="34">
        <f t="shared" si="1"/>
        <v>0.71736111111111101</v>
      </c>
    </row>
    <row r="18" spans="1:9" ht="15.75" thickBot="1">
      <c r="A18" s="15">
        <v>41185.783206018517</v>
      </c>
      <c r="B18" s="16" t="s">
        <v>16</v>
      </c>
      <c r="C18" s="16" t="s">
        <v>18</v>
      </c>
      <c r="D18" s="17" t="s">
        <v>19</v>
      </c>
      <c r="E18" s="16" t="s">
        <v>13</v>
      </c>
      <c r="F18" s="16" t="s">
        <v>10</v>
      </c>
      <c r="G18" s="16"/>
      <c r="H18" s="32">
        <f t="shared" si="0"/>
        <v>41185</v>
      </c>
      <c r="I18" s="34">
        <f t="shared" si="1"/>
        <v>0.78263888888888899</v>
      </c>
    </row>
    <row r="19" spans="1:9" ht="15.75" thickBot="1">
      <c r="A19" s="18">
        <v>41185.877754629626</v>
      </c>
      <c r="B19" s="19" t="s">
        <v>9</v>
      </c>
      <c r="C19" s="19" t="s">
        <v>18</v>
      </c>
      <c r="D19" s="20" t="s">
        <v>19</v>
      </c>
      <c r="E19" s="19" t="s">
        <v>8</v>
      </c>
      <c r="F19" s="19" t="s">
        <v>10</v>
      </c>
      <c r="G19" s="19"/>
      <c r="H19" s="32">
        <f t="shared" si="0"/>
        <v>41185</v>
      </c>
      <c r="I19" s="34">
        <f t="shared" si="1"/>
        <v>0.87708333333333333</v>
      </c>
    </row>
    <row r="20" spans="1:9" ht="15.75" thickBot="1">
      <c r="A20" s="15">
        <v>41186.284837962958</v>
      </c>
      <c r="B20" s="16" t="s">
        <v>12</v>
      </c>
      <c r="C20" s="16" t="s">
        <v>18</v>
      </c>
      <c r="D20" s="17" t="s">
        <v>19</v>
      </c>
      <c r="E20" s="16" t="s">
        <v>13</v>
      </c>
      <c r="F20" s="16" t="s">
        <v>10</v>
      </c>
      <c r="G20" s="16"/>
      <c r="H20" s="32">
        <f t="shared" si="0"/>
        <v>41186</v>
      </c>
      <c r="I20" s="34">
        <f t="shared" si="1"/>
        <v>0.28472222222222221</v>
      </c>
    </row>
    <row r="21" spans="1:9" ht="15.75" thickBot="1">
      <c r="A21" s="18">
        <v>41186.469548611109</v>
      </c>
      <c r="B21" s="19" t="s">
        <v>28</v>
      </c>
      <c r="C21" s="19" t="s">
        <v>18</v>
      </c>
      <c r="D21" s="20" t="s">
        <v>19</v>
      </c>
      <c r="E21" s="19" t="s">
        <v>8</v>
      </c>
      <c r="F21" s="19" t="s">
        <v>10</v>
      </c>
      <c r="G21" s="19"/>
      <c r="H21" s="32">
        <f t="shared" si="0"/>
        <v>41186</v>
      </c>
      <c r="I21" s="34">
        <f t="shared" si="1"/>
        <v>0.4694444444444445</v>
      </c>
    </row>
    <row r="22" spans="1:9" ht="15.75" thickBot="1">
      <c r="A22" s="15">
        <v>41186.542581018519</v>
      </c>
      <c r="B22" s="16" t="s">
        <v>16</v>
      </c>
      <c r="C22" s="16" t="s">
        <v>18</v>
      </c>
      <c r="D22" s="17" t="s">
        <v>19</v>
      </c>
      <c r="E22" s="16" t="s">
        <v>13</v>
      </c>
      <c r="F22" s="16" t="s">
        <v>10</v>
      </c>
      <c r="G22" s="16"/>
      <c r="H22" s="32">
        <f t="shared" si="0"/>
        <v>41186</v>
      </c>
      <c r="I22" s="34">
        <f t="shared" si="1"/>
        <v>0.54236111111111118</v>
      </c>
    </row>
    <row r="23" spans="1:9" ht="15.75" thickBot="1">
      <c r="A23" s="18">
        <v>41186.7187037037</v>
      </c>
      <c r="B23" s="19" t="s">
        <v>17</v>
      </c>
      <c r="C23" s="19" t="s">
        <v>18</v>
      </c>
      <c r="D23" s="20" t="s">
        <v>19</v>
      </c>
      <c r="E23" s="19" t="s">
        <v>8</v>
      </c>
      <c r="F23" s="19" t="s">
        <v>10</v>
      </c>
      <c r="G23" s="19"/>
      <c r="H23" s="32">
        <f t="shared" si="0"/>
        <v>41186</v>
      </c>
      <c r="I23" s="34">
        <f t="shared" si="1"/>
        <v>0.71805555555555556</v>
      </c>
    </row>
    <row r="24" spans="1:9" ht="15.75" thickBot="1">
      <c r="A24" s="15">
        <v>41186.775694444441</v>
      </c>
      <c r="B24" s="16" t="s">
        <v>16</v>
      </c>
      <c r="C24" s="16" t="s">
        <v>18</v>
      </c>
      <c r="D24" s="17" t="s">
        <v>19</v>
      </c>
      <c r="E24" s="16" t="s">
        <v>13</v>
      </c>
      <c r="F24" s="16" t="s">
        <v>10</v>
      </c>
      <c r="G24" s="16"/>
      <c r="H24" s="32">
        <f t="shared" si="0"/>
        <v>41186</v>
      </c>
      <c r="I24" s="34">
        <f t="shared" si="1"/>
        <v>0.77569444444444446</v>
      </c>
    </row>
    <row r="25" spans="1:9" ht="15.75" thickBot="1">
      <c r="A25" s="18">
        <v>41186.884733796294</v>
      </c>
      <c r="B25" s="19" t="s">
        <v>9</v>
      </c>
      <c r="C25" s="19" t="s">
        <v>18</v>
      </c>
      <c r="D25" s="20" t="s">
        <v>19</v>
      </c>
      <c r="E25" s="19" t="s">
        <v>8</v>
      </c>
      <c r="F25" s="19" t="s">
        <v>10</v>
      </c>
      <c r="G25" s="19"/>
      <c r="H25" s="32">
        <f t="shared" si="0"/>
        <v>41186</v>
      </c>
      <c r="I25" s="34">
        <f t="shared" si="1"/>
        <v>0.8847222222222223</v>
      </c>
    </row>
    <row r="26" spans="1:9" ht="15.75" thickBot="1">
      <c r="A26" s="15">
        <v>41187.290821759256</v>
      </c>
      <c r="B26" s="16" t="s">
        <v>12</v>
      </c>
      <c r="C26" s="16" t="s">
        <v>18</v>
      </c>
      <c r="D26" s="17" t="s">
        <v>19</v>
      </c>
      <c r="E26" s="16" t="s">
        <v>13</v>
      </c>
      <c r="F26" s="16" t="s">
        <v>10</v>
      </c>
      <c r="G26" s="16"/>
      <c r="H26" s="32">
        <f t="shared" si="0"/>
        <v>41187</v>
      </c>
      <c r="I26" s="34">
        <f t="shared" si="1"/>
        <v>0.2902777777777778</v>
      </c>
    </row>
    <row r="27" spans="1:9" ht="15.75" thickBot="1">
      <c r="A27" s="18">
        <v>41187.452835648146</v>
      </c>
      <c r="B27" s="19" t="s">
        <v>9</v>
      </c>
      <c r="C27" s="19" t="s">
        <v>18</v>
      </c>
      <c r="D27" s="20" t="s">
        <v>19</v>
      </c>
      <c r="E27" s="19" t="s">
        <v>8</v>
      </c>
      <c r="F27" s="19" t="s">
        <v>10</v>
      </c>
      <c r="G27" s="19"/>
      <c r="H27" s="32">
        <f t="shared" si="0"/>
        <v>41187</v>
      </c>
      <c r="I27" s="34">
        <f t="shared" si="1"/>
        <v>0.45277777777777778</v>
      </c>
    </row>
    <row r="28" spans="1:9" ht="15.75" thickBot="1">
      <c r="A28" s="15">
        <v>41187.542824074073</v>
      </c>
      <c r="B28" s="16" t="s">
        <v>14</v>
      </c>
      <c r="C28" s="16" t="s">
        <v>18</v>
      </c>
      <c r="D28" s="17" t="s">
        <v>19</v>
      </c>
      <c r="E28" s="16" t="s">
        <v>13</v>
      </c>
      <c r="F28" s="16" t="s">
        <v>10</v>
      </c>
      <c r="G28" s="16"/>
      <c r="H28" s="32">
        <f t="shared" si="0"/>
        <v>41187</v>
      </c>
      <c r="I28" s="34">
        <f t="shared" si="1"/>
        <v>0.54236111111111118</v>
      </c>
    </row>
    <row r="29" spans="1:9" ht="15.75" thickBot="1">
      <c r="A29" s="18">
        <v>41187.617303240739</v>
      </c>
      <c r="B29" s="19" t="s">
        <v>11</v>
      </c>
      <c r="C29" s="19" t="s">
        <v>18</v>
      </c>
      <c r="D29" s="20" t="s">
        <v>19</v>
      </c>
      <c r="E29" s="19" t="s">
        <v>8</v>
      </c>
      <c r="F29" s="19" t="s">
        <v>10</v>
      </c>
      <c r="G29" s="19"/>
      <c r="H29" s="32">
        <f t="shared" si="0"/>
        <v>41187</v>
      </c>
      <c r="I29" s="34">
        <f t="shared" si="1"/>
        <v>0.6166666666666667</v>
      </c>
    </row>
    <row r="30" spans="1:9" ht="15.75" thickBot="1">
      <c r="A30" s="15">
        <v>41187.636006944442</v>
      </c>
      <c r="B30" s="16" t="s">
        <v>14</v>
      </c>
      <c r="C30" s="16" t="s">
        <v>18</v>
      </c>
      <c r="D30" s="17" t="s">
        <v>19</v>
      </c>
      <c r="E30" s="16" t="s">
        <v>13</v>
      </c>
      <c r="F30" s="16" t="s">
        <v>10</v>
      </c>
      <c r="G30" s="16"/>
      <c r="H30" s="32">
        <f t="shared" si="0"/>
        <v>41187</v>
      </c>
      <c r="I30" s="34">
        <f t="shared" si="1"/>
        <v>0.63541666666666663</v>
      </c>
    </row>
    <row r="31" spans="1:9" ht="15.75" thickBot="1">
      <c r="A31" s="18">
        <v>41187.718206018515</v>
      </c>
      <c r="B31" s="19" t="s">
        <v>28</v>
      </c>
      <c r="C31" s="19" t="s">
        <v>18</v>
      </c>
      <c r="D31" s="20" t="s">
        <v>19</v>
      </c>
      <c r="E31" s="19" t="s">
        <v>8</v>
      </c>
      <c r="F31" s="19" t="s">
        <v>10</v>
      </c>
      <c r="G31" s="19"/>
      <c r="H31" s="32">
        <f t="shared" si="0"/>
        <v>41187</v>
      </c>
      <c r="I31" s="34">
        <f t="shared" si="1"/>
        <v>0.71805555555555556</v>
      </c>
    </row>
    <row r="32" spans="1:9" ht="15.75" thickBot="1">
      <c r="A32" s="15">
        <v>41188.292025462964</v>
      </c>
      <c r="B32" s="16" t="s">
        <v>12</v>
      </c>
      <c r="C32" s="16" t="s">
        <v>18</v>
      </c>
      <c r="D32" s="17" t="s">
        <v>19</v>
      </c>
      <c r="E32" s="16" t="s">
        <v>13</v>
      </c>
      <c r="F32" s="16" t="s">
        <v>10</v>
      </c>
      <c r="G32" s="16"/>
      <c r="H32" s="32">
        <f t="shared" si="0"/>
        <v>41188</v>
      </c>
      <c r="I32" s="34">
        <f t="shared" si="1"/>
        <v>0.29166666666666669</v>
      </c>
    </row>
    <row r="33" spans="1:9" ht="15.75" thickBot="1">
      <c r="A33" s="18">
        <v>41188.47143518518</v>
      </c>
      <c r="B33" s="19" t="s">
        <v>9</v>
      </c>
      <c r="C33" s="19" t="s">
        <v>18</v>
      </c>
      <c r="D33" s="20" t="s">
        <v>19</v>
      </c>
      <c r="E33" s="19" t="s">
        <v>8</v>
      </c>
      <c r="F33" s="19" t="s">
        <v>10</v>
      </c>
      <c r="G33" s="19"/>
      <c r="H33" s="32">
        <f t="shared" si="0"/>
        <v>41188</v>
      </c>
      <c r="I33" s="34">
        <f t="shared" si="1"/>
        <v>0.47083333333333338</v>
      </c>
    </row>
    <row r="34" spans="1:9" ht="15.75" thickBot="1">
      <c r="A34" s="15">
        <v>41188.542280092588</v>
      </c>
      <c r="B34" s="16" t="s">
        <v>16</v>
      </c>
      <c r="C34" s="16" t="s">
        <v>18</v>
      </c>
      <c r="D34" s="17" t="s">
        <v>19</v>
      </c>
      <c r="E34" s="16" t="s">
        <v>13</v>
      </c>
      <c r="F34" s="16" t="s">
        <v>10</v>
      </c>
      <c r="G34" s="16"/>
      <c r="H34" s="32">
        <f t="shared" si="0"/>
        <v>41188</v>
      </c>
      <c r="I34" s="34">
        <f t="shared" si="1"/>
        <v>0.54166666666666663</v>
      </c>
    </row>
    <row r="35" spans="1:9" ht="15.75" thickBot="1">
      <c r="A35" s="18">
        <v>41188.648541666662</v>
      </c>
      <c r="B35" s="19" t="s">
        <v>17</v>
      </c>
      <c r="C35" s="19" t="s">
        <v>18</v>
      </c>
      <c r="D35" s="20" t="s">
        <v>19</v>
      </c>
      <c r="E35" s="19" t="s">
        <v>8</v>
      </c>
      <c r="F35" s="19" t="s">
        <v>10</v>
      </c>
      <c r="G35" s="19"/>
      <c r="H35" s="32">
        <f t="shared" si="0"/>
        <v>41188</v>
      </c>
      <c r="I35" s="34">
        <f t="shared" si="1"/>
        <v>0.6479166666666667</v>
      </c>
    </row>
    <row r="36" spans="1:9" ht="15.75" thickBot="1">
      <c r="A36" s="15">
        <v>41189.29383101852</v>
      </c>
      <c r="B36" s="16" t="s">
        <v>16</v>
      </c>
      <c r="C36" s="16" t="s">
        <v>18</v>
      </c>
      <c r="D36" s="17" t="s">
        <v>19</v>
      </c>
      <c r="E36" s="16" t="s">
        <v>13</v>
      </c>
      <c r="F36" s="16" t="s">
        <v>10</v>
      </c>
      <c r="G36" s="16"/>
      <c r="H36" s="32">
        <f t="shared" si="0"/>
        <v>41189</v>
      </c>
      <c r="I36" s="34">
        <f t="shared" si="1"/>
        <v>0.29375000000000001</v>
      </c>
    </row>
    <row r="37" spans="1:9" ht="15.75" thickBot="1">
      <c r="A37" s="18">
        <v>41189.465694444443</v>
      </c>
      <c r="B37" s="19" t="s">
        <v>9</v>
      </c>
      <c r="C37" s="19" t="s">
        <v>18</v>
      </c>
      <c r="D37" s="20" t="s">
        <v>19</v>
      </c>
      <c r="E37" s="19" t="s">
        <v>8</v>
      </c>
      <c r="F37" s="19" t="s">
        <v>10</v>
      </c>
      <c r="G37" s="19"/>
      <c r="H37" s="32">
        <f t="shared" si="0"/>
        <v>41189</v>
      </c>
      <c r="I37" s="34">
        <f t="shared" si="1"/>
        <v>0.46527777777777773</v>
      </c>
    </row>
    <row r="38" spans="1:9" ht="15.75" thickBot="1">
      <c r="A38" s="15">
        <v>41189.541527777779</v>
      </c>
      <c r="B38" s="16" t="s">
        <v>16</v>
      </c>
      <c r="C38" s="16" t="s">
        <v>18</v>
      </c>
      <c r="D38" s="17" t="s">
        <v>19</v>
      </c>
      <c r="E38" s="16" t="s">
        <v>13</v>
      </c>
      <c r="F38" s="16" t="s">
        <v>10</v>
      </c>
      <c r="G38" s="16"/>
      <c r="H38" s="32">
        <f t="shared" si="0"/>
        <v>41189</v>
      </c>
      <c r="I38" s="34">
        <f t="shared" si="1"/>
        <v>0.54097222222222219</v>
      </c>
    </row>
    <row r="39" spans="1:9" ht="15.75" thickBot="1">
      <c r="A39" s="18">
        <v>41189.647118055553</v>
      </c>
      <c r="B39" s="19" t="s">
        <v>9</v>
      </c>
      <c r="C39" s="19" t="s">
        <v>18</v>
      </c>
      <c r="D39" s="20" t="s">
        <v>19</v>
      </c>
      <c r="E39" s="19" t="s">
        <v>8</v>
      </c>
      <c r="F39" s="19" t="s">
        <v>10</v>
      </c>
      <c r="G39" s="19"/>
      <c r="H39" s="32">
        <f t="shared" si="0"/>
        <v>41189</v>
      </c>
      <c r="I39" s="34">
        <f t="shared" si="1"/>
        <v>0.64652777777777781</v>
      </c>
    </row>
    <row r="40" spans="1:9" ht="15.75" thickBot="1">
      <c r="A40" s="15">
        <v>41190.291481481479</v>
      </c>
      <c r="B40" s="16" t="s">
        <v>16</v>
      </c>
      <c r="C40" s="16" t="s">
        <v>18</v>
      </c>
      <c r="D40" s="17" t="s">
        <v>19</v>
      </c>
      <c r="E40" s="16" t="s">
        <v>13</v>
      </c>
      <c r="F40" s="16" t="s">
        <v>10</v>
      </c>
      <c r="G40" s="16"/>
      <c r="H40" s="32">
        <f t="shared" si="0"/>
        <v>41190</v>
      </c>
      <c r="I40" s="34">
        <f t="shared" si="1"/>
        <v>0.29097222222222224</v>
      </c>
    </row>
    <row r="41" spans="1:9" ht="15.75" thickBot="1">
      <c r="A41" s="18">
        <v>41190.473287037035</v>
      </c>
      <c r="B41" s="19" t="s">
        <v>9</v>
      </c>
      <c r="C41" s="19" t="s">
        <v>18</v>
      </c>
      <c r="D41" s="20" t="s">
        <v>19</v>
      </c>
      <c r="E41" s="19" t="s">
        <v>8</v>
      </c>
      <c r="F41" s="19" t="s">
        <v>10</v>
      </c>
      <c r="G41" s="19"/>
      <c r="H41" s="32">
        <f t="shared" si="0"/>
        <v>41190</v>
      </c>
      <c r="I41" s="34">
        <f t="shared" si="1"/>
        <v>0.47291666666666665</v>
      </c>
    </row>
    <row r="42" spans="1:9" ht="15.75" thickBot="1">
      <c r="A42" s="15">
        <v>41190.540555555555</v>
      </c>
      <c r="B42" s="16" t="s">
        <v>12</v>
      </c>
      <c r="C42" s="16" t="s">
        <v>18</v>
      </c>
      <c r="D42" s="17" t="s">
        <v>19</v>
      </c>
      <c r="E42" s="16" t="s">
        <v>13</v>
      </c>
      <c r="F42" s="16" t="s">
        <v>10</v>
      </c>
      <c r="G42" s="16"/>
      <c r="H42" s="32">
        <f t="shared" si="0"/>
        <v>41190</v>
      </c>
      <c r="I42" s="34">
        <f t="shared" si="1"/>
        <v>0.54027777777777775</v>
      </c>
    </row>
    <row r="43" spans="1:9" ht="15.75" thickBot="1">
      <c r="A43" s="18">
        <v>41190.719537037032</v>
      </c>
      <c r="B43" s="19" t="s">
        <v>17</v>
      </c>
      <c r="C43" s="19" t="s">
        <v>18</v>
      </c>
      <c r="D43" s="20" t="s">
        <v>19</v>
      </c>
      <c r="E43" s="19" t="s">
        <v>8</v>
      </c>
      <c r="F43" s="19" t="s">
        <v>10</v>
      </c>
      <c r="G43" s="19"/>
      <c r="H43" s="32">
        <f t="shared" si="0"/>
        <v>41190</v>
      </c>
      <c r="I43" s="34">
        <f t="shared" si="1"/>
        <v>0.71944444444444444</v>
      </c>
    </row>
    <row r="44" spans="1:9" ht="15.75" thickBot="1">
      <c r="A44" s="15">
        <v>41190.780023148145</v>
      </c>
      <c r="B44" s="16" t="s">
        <v>14</v>
      </c>
      <c r="C44" s="16" t="s">
        <v>18</v>
      </c>
      <c r="D44" s="17" t="s">
        <v>19</v>
      </c>
      <c r="E44" s="16" t="s">
        <v>13</v>
      </c>
      <c r="F44" s="16" t="s">
        <v>10</v>
      </c>
      <c r="G44" s="16"/>
      <c r="H44" s="32">
        <f t="shared" si="0"/>
        <v>41190</v>
      </c>
      <c r="I44" s="34">
        <f t="shared" si="1"/>
        <v>0.77986111111111101</v>
      </c>
    </row>
    <row r="45" spans="1:9" ht="15.75" thickBot="1">
      <c r="A45" s="18">
        <v>41190.887453703705</v>
      </c>
      <c r="B45" s="19" t="s">
        <v>9</v>
      </c>
      <c r="C45" s="19" t="s">
        <v>18</v>
      </c>
      <c r="D45" s="20" t="s">
        <v>19</v>
      </c>
      <c r="E45" s="19" t="s">
        <v>8</v>
      </c>
      <c r="F45" s="19" t="s">
        <v>10</v>
      </c>
      <c r="G45" s="19"/>
      <c r="H45" s="32">
        <f t="shared" si="0"/>
        <v>41190</v>
      </c>
      <c r="I45" s="34">
        <f t="shared" si="1"/>
        <v>0.88680555555555562</v>
      </c>
    </row>
    <row r="46" spans="1:9" ht="15.75" thickBot="1">
      <c r="A46" s="15">
        <v>41187.298078703701</v>
      </c>
      <c r="B46" s="16" t="s">
        <v>12</v>
      </c>
      <c r="C46" s="16" t="s">
        <v>25</v>
      </c>
      <c r="D46" s="17" t="s">
        <v>26</v>
      </c>
      <c r="E46" s="16" t="s">
        <v>13</v>
      </c>
      <c r="F46" s="16" t="s">
        <v>10</v>
      </c>
      <c r="G46" s="16"/>
      <c r="H46" s="32">
        <f t="shared" si="0"/>
        <v>41187</v>
      </c>
      <c r="I46" s="34">
        <f t="shared" si="1"/>
        <v>0.29791666666666666</v>
      </c>
    </row>
    <row r="47" spans="1:9" ht="15.75" thickBot="1">
      <c r="A47" s="18">
        <v>41187.436493055553</v>
      </c>
      <c r="B47" s="19" t="s">
        <v>17</v>
      </c>
      <c r="C47" s="19" t="s">
        <v>25</v>
      </c>
      <c r="D47" s="20" t="s">
        <v>26</v>
      </c>
      <c r="E47" s="19" t="s">
        <v>8</v>
      </c>
      <c r="F47" s="19" t="s">
        <v>10</v>
      </c>
      <c r="G47" s="19"/>
      <c r="H47" s="32">
        <f t="shared" si="0"/>
        <v>41187</v>
      </c>
      <c r="I47" s="34">
        <f t="shared" si="1"/>
        <v>0.43611111111111112</v>
      </c>
    </row>
    <row r="48" spans="1:9" ht="15.75" thickBot="1">
      <c r="A48" s="15">
        <v>41187.592719907407</v>
      </c>
      <c r="B48" s="16" t="s">
        <v>14</v>
      </c>
      <c r="C48" s="16" t="s">
        <v>25</v>
      </c>
      <c r="D48" s="17" t="s">
        <v>26</v>
      </c>
      <c r="E48" s="16" t="s">
        <v>13</v>
      </c>
      <c r="F48" s="16" t="s">
        <v>10</v>
      </c>
      <c r="G48" s="16"/>
      <c r="H48" s="32">
        <f t="shared" si="0"/>
        <v>41187</v>
      </c>
      <c r="I48" s="34">
        <f t="shared" si="1"/>
        <v>0.59236111111111112</v>
      </c>
    </row>
    <row r="49" spans="1:9" ht="15.75" thickBot="1">
      <c r="A49" s="18">
        <v>41187.863310185181</v>
      </c>
      <c r="B49" s="19" t="s">
        <v>9</v>
      </c>
      <c r="C49" s="19" t="s">
        <v>25</v>
      </c>
      <c r="D49" s="20" t="s">
        <v>26</v>
      </c>
      <c r="E49" s="19" t="s">
        <v>8</v>
      </c>
      <c r="F49" s="19" t="s">
        <v>10</v>
      </c>
      <c r="G49" s="19"/>
      <c r="H49" s="32">
        <f t="shared" si="0"/>
        <v>41187</v>
      </c>
      <c r="I49" s="34">
        <f t="shared" si="1"/>
        <v>0.86319444444444438</v>
      </c>
    </row>
    <row r="50" spans="1:9" ht="15.75" thickBot="1">
      <c r="A50" s="15">
        <v>41188.297534722224</v>
      </c>
      <c r="B50" s="16" t="s">
        <v>21</v>
      </c>
      <c r="C50" s="16" t="s">
        <v>25</v>
      </c>
      <c r="D50" s="17" t="s">
        <v>26</v>
      </c>
      <c r="E50" s="16" t="s">
        <v>13</v>
      </c>
      <c r="F50" s="16" t="s">
        <v>10</v>
      </c>
      <c r="G50" s="16"/>
      <c r="H50" s="32">
        <f t="shared" si="0"/>
        <v>41188</v>
      </c>
      <c r="I50" s="34">
        <f t="shared" si="1"/>
        <v>0.29722222222222222</v>
      </c>
    </row>
    <row r="51" spans="1:9" ht="15.75" thickBot="1">
      <c r="A51" s="18">
        <v>41188.503946759258</v>
      </c>
      <c r="B51" s="19" t="s">
        <v>9</v>
      </c>
      <c r="C51" s="19" t="s">
        <v>25</v>
      </c>
      <c r="D51" s="20" t="s">
        <v>26</v>
      </c>
      <c r="E51" s="19" t="s">
        <v>8</v>
      </c>
      <c r="F51" s="19" t="s">
        <v>10</v>
      </c>
      <c r="G51" s="19"/>
      <c r="H51" s="32">
        <f t="shared" si="0"/>
        <v>41188</v>
      </c>
      <c r="I51" s="34">
        <f t="shared" si="1"/>
        <v>0.50347222222222221</v>
      </c>
    </row>
    <row r="52" spans="1:9" ht="15.75" thickBot="1">
      <c r="A52" s="15">
        <v>41188.539270833331</v>
      </c>
      <c r="B52" s="16" t="s">
        <v>14</v>
      </c>
      <c r="C52" s="16" t="s">
        <v>25</v>
      </c>
      <c r="D52" s="17" t="s">
        <v>26</v>
      </c>
      <c r="E52" s="16" t="s">
        <v>13</v>
      </c>
      <c r="F52" s="16" t="s">
        <v>10</v>
      </c>
      <c r="G52" s="16"/>
      <c r="H52" s="32">
        <f t="shared" si="0"/>
        <v>41188</v>
      </c>
      <c r="I52" s="34">
        <f t="shared" si="1"/>
        <v>0.53888888888888886</v>
      </c>
    </row>
    <row r="53" spans="1:9" ht="15.75" thickBot="1">
      <c r="A53" s="18">
        <v>41188.67732638889</v>
      </c>
      <c r="B53" s="19" t="s">
        <v>9</v>
      </c>
      <c r="C53" s="19" t="s">
        <v>25</v>
      </c>
      <c r="D53" s="20" t="s">
        <v>26</v>
      </c>
      <c r="E53" s="19" t="s">
        <v>8</v>
      </c>
      <c r="F53" s="19" t="s">
        <v>10</v>
      </c>
      <c r="G53" s="19"/>
      <c r="H53" s="32">
        <f t="shared" si="0"/>
        <v>41188</v>
      </c>
      <c r="I53" s="34">
        <f t="shared" si="1"/>
        <v>0.67708333333333337</v>
      </c>
    </row>
    <row r="54" spans="1:9" ht="15.75" thickBot="1">
      <c r="A54" s="15">
        <v>41190.29614583333</v>
      </c>
      <c r="B54" s="16" t="s">
        <v>21</v>
      </c>
      <c r="C54" s="16" t="s">
        <v>25</v>
      </c>
      <c r="D54" s="17" t="s">
        <v>26</v>
      </c>
      <c r="E54" s="16" t="s">
        <v>13</v>
      </c>
      <c r="F54" s="16" t="s">
        <v>10</v>
      </c>
      <c r="G54" s="16"/>
      <c r="H54" s="32">
        <f t="shared" si="0"/>
        <v>41190</v>
      </c>
      <c r="I54" s="34">
        <f t="shared" si="1"/>
        <v>0.29583333333333334</v>
      </c>
    </row>
    <row r="55" spans="1:9" ht="15.75" thickBot="1">
      <c r="A55" s="18">
        <v>41190.424629629626</v>
      </c>
      <c r="B55" s="19" t="s">
        <v>9</v>
      </c>
      <c r="C55" s="19" t="s">
        <v>25</v>
      </c>
      <c r="D55" s="20" t="s">
        <v>26</v>
      </c>
      <c r="E55" s="19" t="s">
        <v>8</v>
      </c>
      <c r="F55" s="19" t="s">
        <v>10</v>
      </c>
      <c r="G55" s="19"/>
      <c r="H55" s="32">
        <f t="shared" si="0"/>
        <v>41190</v>
      </c>
      <c r="I55" s="34">
        <f t="shared" si="1"/>
        <v>0.42430555555555555</v>
      </c>
    </row>
    <row r="56" spans="1:9" ht="15.75" thickBot="1">
      <c r="A56" s="15">
        <v>41190.426631944443</v>
      </c>
      <c r="B56" s="16" t="s">
        <v>22</v>
      </c>
      <c r="C56" s="16" t="s">
        <v>25</v>
      </c>
      <c r="D56" s="17" t="s">
        <v>26</v>
      </c>
      <c r="E56" s="16" t="s">
        <v>13</v>
      </c>
      <c r="F56" s="16" t="s">
        <v>10</v>
      </c>
      <c r="G56" s="16"/>
      <c r="H56" s="32">
        <f t="shared" si="0"/>
        <v>41190</v>
      </c>
      <c r="I56" s="34">
        <f t="shared" si="1"/>
        <v>0.42638888888888887</v>
      </c>
    </row>
    <row r="57" spans="1:9" ht="15.75" thickBot="1">
      <c r="A57" s="18">
        <v>41190.454629629625</v>
      </c>
      <c r="B57" s="19" t="s">
        <v>9</v>
      </c>
      <c r="C57" s="19" t="s">
        <v>25</v>
      </c>
      <c r="D57" s="20" t="s">
        <v>26</v>
      </c>
      <c r="E57" s="19" t="s">
        <v>8</v>
      </c>
      <c r="F57" s="19" t="s">
        <v>10</v>
      </c>
      <c r="G57" s="19"/>
      <c r="H57" s="32">
        <f t="shared" si="0"/>
        <v>41190</v>
      </c>
      <c r="I57" s="34">
        <f t="shared" si="1"/>
        <v>0.45416666666666666</v>
      </c>
    </row>
    <row r="58" spans="1:9" ht="15.75" thickBot="1">
      <c r="A58" s="15">
        <v>41190.590011574073</v>
      </c>
      <c r="B58" s="16" t="s">
        <v>16</v>
      </c>
      <c r="C58" s="16" t="s">
        <v>25</v>
      </c>
      <c r="D58" s="17" t="s">
        <v>26</v>
      </c>
      <c r="E58" s="16" t="s">
        <v>13</v>
      </c>
      <c r="F58" s="16" t="s">
        <v>10</v>
      </c>
      <c r="G58" s="16"/>
      <c r="H58" s="32">
        <f t="shared" si="0"/>
        <v>41190</v>
      </c>
      <c r="I58" s="34">
        <f t="shared" si="1"/>
        <v>0.58958333333333335</v>
      </c>
    </row>
    <row r="59" spans="1:9" ht="15.75" thickBot="1">
      <c r="A59" s="18">
        <v>41190.772986111107</v>
      </c>
      <c r="B59" s="19" t="s">
        <v>20</v>
      </c>
      <c r="C59" s="19" t="s">
        <v>25</v>
      </c>
      <c r="D59" s="20" t="s">
        <v>26</v>
      </c>
      <c r="E59" s="19" t="s">
        <v>8</v>
      </c>
      <c r="F59" s="19" t="s">
        <v>10</v>
      </c>
      <c r="G59" s="19"/>
      <c r="H59" s="32">
        <f t="shared" si="0"/>
        <v>41190</v>
      </c>
      <c r="I59" s="34">
        <f t="shared" si="1"/>
        <v>0.7729166666666667</v>
      </c>
    </row>
    <row r="60" spans="1:9" ht="23.25" thickBot="1">
      <c r="A60" s="9">
        <v>41183.292222222219</v>
      </c>
      <c r="B60" s="10" t="s">
        <v>16</v>
      </c>
      <c r="C60" s="10" t="s">
        <v>23</v>
      </c>
      <c r="D60" s="11" t="s">
        <v>24</v>
      </c>
      <c r="E60" s="10" t="s">
        <v>13</v>
      </c>
      <c r="F60" s="10" t="s">
        <v>10</v>
      </c>
      <c r="G60" s="10"/>
      <c r="H60" s="32">
        <f t="shared" si="0"/>
        <v>41183</v>
      </c>
      <c r="I60" s="34">
        <f t="shared" si="1"/>
        <v>0.29166666666666669</v>
      </c>
    </row>
    <row r="61" spans="1:9" ht="23.25" thickBot="1">
      <c r="A61" s="12">
        <v>41183.493425925924</v>
      </c>
      <c r="B61" s="13" t="s">
        <v>9</v>
      </c>
      <c r="C61" s="13" t="s">
        <v>23</v>
      </c>
      <c r="D61" s="14" t="s">
        <v>24</v>
      </c>
      <c r="E61" s="13" t="s">
        <v>8</v>
      </c>
      <c r="F61" s="13" t="s">
        <v>10</v>
      </c>
      <c r="G61" s="13"/>
      <c r="H61" s="32">
        <f t="shared" si="0"/>
        <v>41183</v>
      </c>
      <c r="I61" s="34">
        <f t="shared" si="1"/>
        <v>0.49305555555555558</v>
      </c>
    </row>
    <row r="62" spans="1:9" ht="23.25" thickBot="1">
      <c r="A62" s="9">
        <v>41183.537986111107</v>
      </c>
      <c r="B62" s="10" t="s">
        <v>12</v>
      </c>
      <c r="C62" s="10" t="s">
        <v>23</v>
      </c>
      <c r="D62" s="11" t="s">
        <v>24</v>
      </c>
      <c r="E62" s="10" t="s">
        <v>13</v>
      </c>
      <c r="F62" s="10" t="s">
        <v>10</v>
      </c>
      <c r="G62" s="10"/>
      <c r="H62" s="32">
        <f t="shared" si="0"/>
        <v>41183</v>
      </c>
      <c r="I62" s="34">
        <f t="shared" si="1"/>
        <v>0.53749999999999998</v>
      </c>
    </row>
    <row r="63" spans="1:9" ht="23.25" thickBot="1">
      <c r="A63" s="12">
        <v>41183.752627314811</v>
      </c>
      <c r="B63" s="13" t="s">
        <v>9</v>
      </c>
      <c r="C63" s="13" t="s">
        <v>23</v>
      </c>
      <c r="D63" s="14" t="s">
        <v>24</v>
      </c>
      <c r="E63" s="13" t="s">
        <v>8</v>
      </c>
      <c r="F63" s="13" t="s">
        <v>10</v>
      </c>
      <c r="G63" s="13"/>
      <c r="H63" s="32">
        <f t="shared" si="0"/>
        <v>41183</v>
      </c>
      <c r="I63" s="34">
        <f t="shared" si="1"/>
        <v>0.75208333333333333</v>
      </c>
    </row>
    <row r="64" spans="1:9" ht="23.25" thickBot="1">
      <c r="A64" s="9">
        <v>41184.289930555555</v>
      </c>
      <c r="B64" s="10" t="s">
        <v>22</v>
      </c>
      <c r="C64" s="10" t="s">
        <v>23</v>
      </c>
      <c r="D64" s="11" t="s">
        <v>24</v>
      </c>
      <c r="E64" s="10" t="s">
        <v>13</v>
      </c>
      <c r="F64" s="10" t="s">
        <v>10</v>
      </c>
      <c r="G64" s="10"/>
      <c r="H64" s="32">
        <f t="shared" si="0"/>
        <v>41184</v>
      </c>
      <c r="I64" s="34">
        <f t="shared" si="1"/>
        <v>0.28958333333333336</v>
      </c>
    </row>
    <row r="65" spans="1:9" ht="23.25" thickBot="1">
      <c r="A65" s="12">
        <v>41184.48706018518</v>
      </c>
      <c r="B65" s="13" t="s">
        <v>9</v>
      </c>
      <c r="C65" s="13" t="s">
        <v>23</v>
      </c>
      <c r="D65" s="14" t="s">
        <v>24</v>
      </c>
      <c r="E65" s="13" t="s">
        <v>8</v>
      </c>
      <c r="F65" s="13" t="s">
        <v>10</v>
      </c>
      <c r="G65" s="13"/>
      <c r="H65" s="32">
        <f t="shared" si="0"/>
        <v>41184</v>
      </c>
      <c r="I65" s="34">
        <f t="shared" si="1"/>
        <v>0.48680555555555555</v>
      </c>
    </row>
    <row r="66" spans="1:9" ht="23.25" thickBot="1">
      <c r="A66" s="9">
        <v>41184.52616898148</v>
      </c>
      <c r="B66" s="10" t="s">
        <v>14</v>
      </c>
      <c r="C66" s="10" t="s">
        <v>23</v>
      </c>
      <c r="D66" s="11" t="s">
        <v>24</v>
      </c>
      <c r="E66" s="10" t="s">
        <v>13</v>
      </c>
      <c r="F66" s="10" t="s">
        <v>10</v>
      </c>
      <c r="G66" s="10"/>
      <c r="H66" s="32">
        <f t="shared" si="0"/>
        <v>41184</v>
      </c>
      <c r="I66" s="34">
        <f t="shared" si="1"/>
        <v>0.52569444444444446</v>
      </c>
    </row>
    <row r="67" spans="1:9" ht="23.25" thickBot="1">
      <c r="A67" s="12">
        <v>41184.75675925926</v>
      </c>
      <c r="B67" s="13" t="s">
        <v>11</v>
      </c>
      <c r="C67" s="13" t="s">
        <v>23</v>
      </c>
      <c r="D67" s="14" t="s">
        <v>24</v>
      </c>
      <c r="E67" s="13" t="s">
        <v>8</v>
      </c>
      <c r="F67" s="13" t="s">
        <v>10</v>
      </c>
      <c r="G67" s="13"/>
      <c r="H67" s="32">
        <f t="shared" ref="H67:H118" si="2">DATEVALUE(TEXT($A67,"m-d-yy"))</f>
        <v>41184</v>
      </c>
      <c r="I67" s="34">
        <f t="shared" ref="I67:I118" si="3">TIMEVALUE(RIGHT(TEXT($A67,"dd-mmm-yy hh:mm"),5))</f>
        <v>0.75624999999999998</v>
      </c>
    </row>
    <row r="68" spans="1:9" ht="23.25" thickBot="1">
      <c r="A68" s="9">
        <v>41185.297210648147</v>
      </c>
      <c r="B68" s="10" t="s">
        <v>22</v>
      </c>
      <c r="C68" s="10" t="s">
        <v>23</v>
      </c>
      <c r="D68" s="11" t="s">
        <v>24</v>
      </c>
      <c r="E68" s="10" t="s">
        <v>13</v>
      </c>
      <c r="F68" s="10" t="s">
        <v>10</v>
      </c>
      <c r="G68" s="10"/>
      <c r="H68" s="32">
        <f t="shared" si="2"/>
        <v>41185</v>
      </c>
      <c r="I68" s="34">
        <f t="shared" si="3"/>
        <v>0.29652777777777778</v>
      </c>
    </row>
    <row r="69" spans="1:9" ht="23.25" thickBot="1">
      <c r="A69" s="12">
        <v>41185.492974537032</v>
      </c>
      <c r="B69" s="13" t="s">
        <v>9</v>
      </c>
      <c r="C69" s="13" t="s">
        <v>23</v>
      </c>
      <c r="D69" s="14" t="s">
        <v>24</v>
      </c>
      <c r="E69" s="13" t="s">
        <v>8</v>
      </c>
      <c r="F69" s="13" t="s">
        <v>10</v>
      </c>
      <c r="G69" s="13"/>
      <c r="H69" s="32">
        <f t="shared" si="2"/>
        <v>41185</v>
      </c>
      <c r="I69" s="34">
        <f t="shared" si="3"/>
        <v>0.49236111111111108</v>
      </c>
    </row>
    <row r="70" spans="1:9" ht="23.25" thickBot="1">
      <c r="A70" s="9">
        <v>41185.5227662037</v>
      </c>
      <c r="B70" s="10" t="s">
        <v>12</v>
      </c>
      <c r="C70" s="10" t="s">
        <v>23</v>
      </c>
      <c r="D70" s="11" t="s">
        <v>24</v>
      </c>
      <c r="E70" s="10" t="s">
        <v>13</v>
      </c>
      <c r="F70" s="10" t="s">
        <v>10</v>
      </c>
      <c r="G70" s="10"/>
      <c r="H70" s="32">
        <f t="shared" si="2"/>
        <v>41185</v>
      </c>
      <c r="I70" s="34">
        <f t="shared" si="3"/>
        <v>0.52222222222222225</v>
      </c>
    </row>
    <row r="71" spans="1:9" ht="23.25" thickBot="1">
      <c r="A71" s="12">
        <v>41185.75508101852</v>
      </c>
      <c r="B71" s="13" t="s">
        <v>9</v>
      </c>
      <c r="C71" s="13" t="s">
        <v>23</v>
      </c>
      <c r="D71" s="14" t="s">
        <v>24</v>
      </c>
      <c r="E71" s="13" t="s">
        <v>8</v>
      </c>
      <c r="F71" s="13" t="s">
        <v>10</v>
      </c>
      <c r="G71" s="13"/>
      <c r="H71" s="32">
        <f t="shared" si="2"/>
        <v>41185</v>
      </c>
      <c r="I71" s="34">
        <f t="shared" si="3"/>
        <v>0.75486111111111109</v>
      </c>
    </row>
    <row r="72" spans="1:9" ht="23.25" thickBot="1">
      <c r="A72" s="9">
        <v>41186.298078703701</v>
      </c>
      <c r="B72" s="10" t="s">
        <v>22</v>
      </c>
      <c r="C72" s="10" t="s">
        <v>23</v>
      </c>
      <c r="D72" s="11" t="s">
        <v>24</v>
      </c>
      <c r="E72" s="10" t="s">
        <v>13</v>
      </c>
      <c r="F72" s="10" t="s">
        <v>10</v>
      </c>
      <c r="G72" s="10"/>
      <c r="H72" s="32">
        <f t="shared" si="2"/>
        <v>41186</v>
      </c>
      <c r="I72" s="34">
        <f t="shared" si="3"/>
        <v>0.29791666666666666</v>
      </c>
    </row>
    <row r="73" spans="1:9" ht="23.25" thickBot="1">
      <c r="A73" s="12">
        <v>41186.495023148149</v>
      </c>
      <c r="B73" s="13" t="s">
        <v>9</v>
      </c>
      <c r="C73" s="13" t="s">
        <v>23</v>
      </c>
      <c r="D73" s="14" t="s">
        <v>24</v>
      </c>
      <c r="E73" s="13" t="s">
        <v>8</v>
      </c>
      <c r="F73" s="13" t="s">
        <v>10</v>
      </c>
      <c r="G73" s="13"/>
      <c r="H73" s="32">
        <f t="shared" si="2"/>
        <v>41186</v>
      </c>
      <c r="I73" s="34">
        <f t="shared" si="3"/>
        <v>0.49444444444444446</v>
      </c>
    </row>
    <row r="74" spans="1:9" ht="23.25" thickBot="1">
      <c r="A74" s="9">
        <v>41186.540462962963</v>
      </c>
      <c r="B74" s="10" t="s">
        <v>14</v>
      </c>
      <c r="C74" s="10" t="s">
        <v>23</v>
      </c>
      <c r="D74" s="11" t="s">
        <v>24</v>
      </c>
      <c r="E74" s="10" t="s">
        <v>13</v>
      </c>
      <c r="F74" s="10" t="s">
        <v>10</v>
      </c>
      <c r="G74" s="10"/>
      <c r="H74" s="32">
        <f t="shared" si="2"/>
        <v>41186</v>
      </c>
      <c r="I74" s="34">
        <f t="shared" si="3"/>
        <v>0.54027777777777775</v>
      </c>
    </row>
    <row r="75" spans="1:9" ht="23.25" thickBot="1">
      <c r="A75" s="12">
        <v>41186.749895833331</v>
      </c>
      <c r="B75" s="13" t="s">
        <v>9</v>
      </c>
      <c r="C75" s="13" t="s">
        <v>23</v>
      </c>
      <c r="D75" s="14" t="s">
        <v>24</v>
      </c>
      <c r="E75" s="13" t="s">
        <v>8</v>
      </c>
      <c r="F75" s="13" t="s">
        <v>10</v>
      </c>
      <c r="G75" s="13"/>
      <c r="H75" s="32">
        <f t="shared" si="2"/>
        <v>41186</v>
      </c>
      <c r="I75" s="34">
        <f t="shared" si="3"/>
        <v>0.74930555555555556</v>
      </c>
    </row>
    <row r="76" spans="1:9" ht="23.25" thickBot="1">
      <c r="A76" s="9">
        <v>41187.301562499997</v>
      </c>
      <c r="B76" s="10" t="s">
        <v>21</v>
      </c>
      <c r="C76" s="10" t="s">
        <v>23</v>
      </c>
      <c r="D76" s="11" t="s">
        <v>24</v>
      </c>
      <c r="E76" s="10" t="s">
        <v>13</v>
      </c>
      <c r="F76" s="10" t="s">
        <v>10</v>
      </c>
      <c r="G76" s="10"/>
      <c r="H76" s="32">
        <f t="shared" si="2"/>
        <v>41187</v>
      </c>
      <c r="I76" s="34">
        <f t="shared" si="3"/>
        <v>0.30138888888888887</v>
      </c>
    </row>
    <row r="77" spans="1:9" ht="23.25" thickBot="1">
      <c r="A77" s="12">
        <v>41187.465069444443</v>
      </c>
      <c r="B77" s="13" t="s">
        <v>9</v>
      </c>
      <c r="C77" s="13" t="s">
        <v>23</v>
      </c>
      <c r="D77" s="14" t="s">
        <v>24</v>
      </c>
      <c r="E77" s="13" t="s">
        <v>8</v>
      </c>
      <c r="F77" s="13" t="s">
        <v>10</v>
      </c>
      <c r="G77" s="13"/>
      <c r="H77" s="32">
        <f t="shared" si="2"/>
        <v>41187</v>
      </c>
      <c r="I77" s="34">
        <f t="shared" si="3"/>
        <v>0.46458333333333335</v>
      </c>
    </row>
    <row r="78" spans="1:9" ht="23.25" thickBot="1">
      <c r="A78" s="9">
        <v>41187.533078703702</v>
      </c>
      <c r="B78" s="10" t="s">
        <v>14</v>
      </c>
      <c r="C78" s="10" t="s">
        <v>23</v>
      </c>
      <c r="D78" s="11" t="s">
        <v>24</v>
      </c>
      <c r="E78" s="10" t="s">
        <v>13</v>
      </c>
      <c r="F78" s="10" t="s">
        <v>10</v>
      </c>
      <c r="G78" s="10"/>
      <c r="H78" s="32">
        <f t="shared" si="2"/>
        <v>41187</v>
      </c>
      <c r="I78" s="34">
        <f t="shared" si="3"/>
        <v>0.53263888888888888</v>
      </c>
    </row>
    <row r="79" spans="1:9" ht="23.25" thickBot="1">
      <c r="A79" s="12">
        <v>41187.864618055552</v>
      </c>
      <c r="B79" s="13" t="s">
        <v>11</v>
      </c>
      <c r="C79" s="13" t="s">
        <v>23</v>
      </c>
      <c r="D79" s="14" t="s">
        <v>24</v>
      </c>
      <c r="E79" s="13" t="s">
        <v>8</v>
      </c>
      <c r="F79" s="13" t="s">
        <v>10</v>
      </c>
      <c r="G79" s="13"/>
      <c r="H79" s="32">
        <f t="shared" si="2"/>
        <v>41187</v>
      </c>
      <c r="I79" s="34">
        <f t="shared" si="3"/>
        <v>0.86458333333333337</v>
      </c>
    </row>
    <row r="80" spans="1:9" ht="23.25" thickBot="1">
      <c r="A80" s="9">
        <v>41188.29788194444</v>
      </c>
      <c r="B80" s="10" t="s">
        <v>15</v>
      </c>
      <c r="C80" s="10" t="s">
        <v>23</v>
      </c>
      <c r="D80" s="11" t="s">
        <v>24</v>
      </c>
      <c r="E80" s="10" t="s">
        <v>13</v>
      </c>
      <c r="F80" s="10" t="s">
        <v>10</v>
      </c>
      <c r="G80" s="10"/>
      <c r="H80" s="32">
        <f t="shared" si="2"/>
        <v>41188</v>
      </c>
      <c r="I80" s="34">
        <f t="shared" si="3"/>
        <v>0.29722222222222222</v>
      </c>
    </row>
    <row r="81" spans="1:9" ht="23.25" thickBot="1">
      <c r="A81" s="12">
        <v>41188.503240740742</v>
      </c>
      <c r="B81" s="13" t="s">
        <v>11</v>
      </c>
      <c r="C81" s="13" t="s">
        <v>23</v>
      </c>
      <c r="D81" s="14" t="s">
        <v>24</v>
      </c>
      <c r="E81" s="13" t="s">
        <v>8</v>
      </c>
      <c r="F81" s="13" t="s">
        <v>10</v>
      </c>
      <c r="G81" s="13"/>
      <c r="H81" s="32">
        <f t="shared" si="2"/>
        <v>41188</v>
      </c>
      <c r="I81" s="34">
        <f t="shared" si="3"/>
        <v>0.50277777777777777</v>
      </c>
    </row>
    <row r="82" spans="1:9" ht="23.25" thickBot="1">
      <c r="A82" s="9">
        <v>41188.539409722223</v>
      </c>
      <c r="B82" s="10" t="s">
        <v>15</v>
      </c>
      <c r="C82" s="10" t="s">
        <v>23</v>
      </c>
      <c r="D82" s="11" t="s">
        <v>24</v>
      </c>
      <c r="E82" s="10" t="s">
        <v>13</v>
      </c>
      <c r="F82" s="10" t="s">
        <v>10</v>
      </c>
      <c r="G82" s="10"/>
      <c r="H82" s="32">
        <f t="shared" si="2"/>
        <v>41188</v>
      </c>
      <c r="I82" s="34">
        <f t="shared" si="3"/>
        <v>0.53888888888888886</v>
      </c>
    </row>
    <row r="83" spans="1:9" ht="23.25" thickBot="1">
      <c r="A83" s="12">
        <v>41188.643657407403</v>
      </c>
      <c r="B83" s="13" t="s">
        <v>9</v>
      </c>
      <c r="C83" s="13" t="s">
        <v>23</v>
      </c>
      <c r="D83" s="14" t="s">
        <v>24</v>
      </c>
      <c r="E83" s="13" t="s">
        <v>8</v>
      </c>
      <c r="F83" s="13" t="s">
        <v>10</v>
      </c>
      <c r="G83" s="13"/>
      <c r="H83" s="32">
        <f t="shared" si="2"/>
        <v>41188</v>
      </c>
      <c r="I83" s="34">
        <f t="shared" si="3"/>
        <v>0.6430555555555556</v>
      </c>
    </row>
    <row r="84" spans="1:9" ht="23.25" thickBot="1">
      <c r="A84" s="9">
        <v>41190.318472222221</v>
      </c>
      <c r="B84" s="10" t="s">
        <v>12</v>
      </c>
      <c r="C84" s="10" t="s">
        <v>23</v>
      </c>
      <c r="D84" s="11" t="s">
        <v>24</v>
      </c>
      <c r="E84" s="10" t="s">
        <v>13</v>
      </c>
      <c r="F84" s="10" t="s">
        <v>10</v>
      </c>
      <c r="G84" s="10"/>
      <c r="H84" s="32">
        <f t="shared" si="2"/>
        <v>41190</v>
      </c>
      <c r="I84" s="34">
        <f t="shared" si="3"/>
        <v>0.31805555555555554</v>
      </c>
    </row>
    <row r="85" spans="1:9" ht="23.25" thickBot="1">
      <c r="A85" s="12">
        <v>41190.391585648147</v>
      </c>
      <c r="B85" s="13" t="s">
        <v>9</v>
      </c>
      <c r="C85" s="13" t="s">
        <v>23</v>
      </c>
      <c r="D85" s="14" t="s">
        <v>24</v>
      </c>
      <c r="E85" s="13" t="s">
        <v>8</v>
      </c>
      <c r="F85" s="13" t="s">
        <v>10</v>
      </c>
      <c r="G85" s="13"/>
      <c r="H85" s="32">
        <f t="shared" si="2"/>
        <v>41190</v>
      </c>
      <c r="I85" s="34">
        <f t="shared" si="3"/>
        <v>0.39097222222222222</v>
      </c>
    </row>
    <row r="86" spans="1:9" ht="23.25" thickBot="1">
      <c r="A86" s="9">
        <v>41190.534282407403</v>
      </c>
      <c r="B86" s="10" t="s">
        <v>15</v>
      </c>
      <c r="C86" s="10" t="s">
        <v>23</v>
      </c>
      <c r="D86" s="11" t="s">
        <v>24</v>
      </c>
      <c r="E86" s="10" t="s">
        <v>13</v>
      </c>
      <c r="F86" s="10" t="s">
        <v>10</v>
      </c>
      <c r="G86" s="10"/>
      <c r="H86" s="32">
        <f t="shared" si="2"/>
        <v>41190</v>
      </c>
      <c r="I86" s="34">
        <f t="shared" si="3"/>
        <v>0.53402777777777777</v>
      </c>
    </row>
    <row r="87" spans="1:9" ht="23.25" thickBot="1">
      <c r="A87" s="12">
        <v>41190.772951388884</v>
      </c>
      <c r="B87" s="13" t="s">
        <v>11</v>
      </c>
      <c r="C87" s="13" t="s">
        <v>23</v>
      </c>
      <c r="D87" s="14" t="s">
        <v>24</v>
      </c>
      <c r="E87" s="13" t="s">
        <v>8</v>
      </c>
      <c r="F87" s="13" t="s">
        <v>10</v>
      </c>
      <c r="G87" s="13"/>
      <c r="H87" s="32">
        <f t="shared" si="2"/>
        <v>41190</v>
      </c>
      <c r="I87" s="34">
        <f t="shared" si="3"/>
        <v>0.7729166666666667</v>
      </c>
    </row>
    <row r="88" spans="1:9" ht="15.75" thickBot="1">
      <c r="A88" s="2">
        <v>41191.766226851847</v>
      </c>
      <c r="B88" s="1" t="s">
        <v>11</v>
      </c>
      <c r="C88" s="3" t="s">
        <v>23</v>
      </c>
      <c r="D88" s="3" t="s">
        <v>24</v>
      </c>
      <c r="E88" s="1" t="s">
        <v>8</v>
      </c>
      <c r="F88" s="1" t="s">
        <v>10</v>
      </c>
      <c r="G88" s="4"/>
      <c r="H88" s="32">
        <f t="shared" si="2"/>
        <v>41191</v>
      </c>
      <c r="I88" s="34">
        <f t="shared" si="3"/>
        <v>0.76597222222222217</v>
      </c>
    </row>
    <row r="89" spans="1:9" ht="15.75" thickBot="1">
      <c r="A89" s="5">
        <v>41191.5315162037</v>
      </c>
      <c r="B89" s="6" t="s">
        <v>12</v>
      </c>
      <c r="C89" s="7" t="s">
        <v>23</v>
      </c>
      <c r="D89" s="7" t="s">
        <v>24</v>
      </c>
      <c r="E89" s="6" t="s">
        <v>13</v>
      </c>
      <c r="F89" s="6" t="s">
        <v>10</v>
      </c>
      <c r="G89" s="8"/>
      <c r="H89" s="32">
        <f t="shared" si="2"/>
        <v>41191</v>
      </c>
      <c r="I89" s="34">
        <f t="shared" si="3"/>
        <v>0.53125</v>
      </c>
    </row>
    <row r="90" spans="1:9" ht="15.75" thickBot="1">
      <c r="A90" s="2">
        <v>41191.495034722218</v>
      </c>
      <c r="B90" s="1" t="s">
        <v>9</v>
      </c>
      <c r="C90" s="3" t="s">
        <v>23</v>
      </c>
      <c r="D90" s="3" t="s">
        <v>24</v>
      </c>
      <c r="E90" s="1" t="s">
        <v>8</v>
      </c>
      <c r="F90" s="1" t="s">
        <v>10</v>
      </c>
      <c r="G90" s="4"/>
      <c r="H90" s="32">
        <f t="shared" si="2"/>
        <v>41191</v>
      </c>
      <c r="I90" s="34">
        <f t="shared" si="3"/>
        <v>0.49444444444444446</v>
      </c>
    </row>
    <row r="91" spans="1:9" ht="15.75" thickBot="1">
      <c r="A91" s="5">
        <v>41191.295023148145</v>
      </c>
      <c r="B91" s="6" t="s">
        <v>21</v>
      </c>
      <c r="C91" s="7" t="s">
        <v>23</v>
      </c>
      <c r="D91" s="7" t="s">
        <v>24</v>
      </c>
      <c r="E91" s="6" t="s">
        <v>13</v>
      </c>
      <c r="F91" s="6" t="s">
        <v>10</v>
      </c>
      <c r="G91" s="8"/>
      <c r="H91" s="32">
        <f t="shared" si="2"/>
        <v>41191</v>
      </c>
      <c r="I91" s="34">
        <f t="shared" si="3"/>
        <v>0.29444444444444445</v>
      </c>
    </row>
    <row r="92" spans="1:9" ht="15.75" thickBot="1">
      <c r="A92" s="2">
        <v>41191.889386574076</v>
      </c>
      <c r="B92" s="1" t="s">
        <v>9</v>
      </c>
      <c r="C92" s="3" t="s">
        <v>18</v>
      </c>
      <c r="D92" s="3" t="s">
        <v>19</v>
      </c>
      <c r="E92" s="1" t="s">
        <v>8</v>
      </c>
      <c r="F92" s="1" t="s">
        <v>10</v>
      </c>
      <c r="G92" s="4"/>
      <c r="H92" s="32">
        <f t="shared" si="2"/>
        <v>41191</v>
      </c>
      <c r="I92" s="34">
        <f t="shared" si="3"/>
        <v>0.88888888888888884</v>
      </c>
    </row>
    <row r="93" spans="1:9" ht="15.75" thickBot="1">
      <c r="A93" s="5">
        <v>41191.790509259255</v>
      </c>
      <c r="B93" s="6" t="s">
        <v>16</v>
      </c>
      <c r="C93" s="7" t="s">
        <v>18</v>
      </c>
      <c r="D93" s="7" t="s">
        <v>19</v>
      </c>
      <c r="E93" s="6" t="s">
        <v>13</v>
      </c>
      <c r="F93" s="6" t="s">
        <v>10</v>
      </c>
      <c r="G93" s="8"/>
      <c r="H93" s="32">
        <f t="shared" si="2"/>
        <v>41191</v>
      </c>
      <c r="I93" s="34">
        <f t="shared" si="3"/>
        <v>0.79027777777777775</v>
      </c>
    </row>
    <row r="94" spans="1:9" ht="15.75" thickBot="1">
      <c r="A94" s="2">
        <v>41191.765648148146</v>
      </c>
      <c r="B94" s="1" t="s">
        <v>17</v>
      </c>
      <c r="C94" s="3" t="s">
        <v>25</v>
      </c>
      <c r="D94" s="3" t="s">
        <v>26</v>
      </c>
      <c r="E94" s="1" t="s">
        <v>8</v>
      </c>
      <c r="F94" s="1" t="s">
        <v>10</v>
      </c>
      <c r="G94" s="4"/>
      <c r="H94" s="32">
        <f t="shared" si="2"/>
        <v>41191</v>
      </c>
      <c r="I94" s="34">
        <f t="shared" si="3"/>
        <v>0.76527777777777783</v>
      </c>
    </row>
    <row r="95" spans="1:9" ht="15.75" thickBot="1">
      <c r="A95" s="2">
        <v>41191.720960648148</v>
      </c>
      <c r="B95" s="1" t="s">
        <v>11</v>
      </c>
      <c r="C95" s="3" t="s">
        <v>18</v>
      </c>
      <c r="D95" s="3" t="s">
        <v>19</v>
      </c>
      <c r="E95" s="1" t="s">
        <v>8</v>
      </c>
      <c r="F95" s="1" t="s">
        <v>10</v>
      </c>
      <c r="G95" s="4"/>
      <c r="H95" s="32">
        <f t="shared" si="2"/>
        <v>41191</v>
      </c>
      <c r="I95" s="34">
        <f t="shared" si="3"/>
        <v>0.72083333333333333</v>
      </c>
    </row>
    <row r="96" spans="1:9" ht="15.75" thickBot="1">
      <c r="A96" s="5">
        <v>41191.539259259254</v>
      </c>
      <c r="B96" s="6" t="s">
        <v>12</v>
      </c>
      <c r="C96" s="7" t="s">
        <v>18</v>
      </c>
      <c r="D96" s="7" t="s">
        <v>19</v>
      </c>
      <c r="E96" s="6" t="s">
        <v>13</v>
      </c>
      <c r="F96" s="6" t="s">
        <v>10</v>
      </c>
      <c r="G96" s="8"/>
      <c r="H96" s="32">
        <f t="shared" si="2"/>
        <v>41191</v>
      </c>
      <c r="I96" s="34">
        <f t="shared" si="3"/>
        <v>0.53888888888888886</v>
      </c>
    </row>
    <row r="97" spans="1:11" ht="15.75" thickBot="1">
      <c r="A97" s="5">
        <v>41191.531412037039</v>
      </c>
      <c r="B97" s="6" t="s">
        <v>14</v>
      </c>
      <c r="C97" s="7" t="s">
        <v>25</v>
      </c>
      <c r="D97" s="7" t="s">
        <v>26</v>
      </c>
      <c r="E97" s="6" t="s">
        <v>13</v>
      </c>
      <c r="F97" s="6" t="s">
        <v>10</v>
      </c>
      <c r="G97" s="8"/>
      <c r="H97" s="32">
        <f t="shared" si="2"/>
        <v>41191</v>
      </c>
      <c r="I97" s="34">
        <f t="shared" si="3"/>
        <v>0.53125</v>
      </c>
    </row>
    <row r="98" spans="1:11" ht="15.75" thickBot="1">
      <c r="A98" s="2">
        <v>41191.496620370366</v>
      </c>
      <c r="B98" s="1" t="s">
        <v>9</v>
      </c>
      <c r="C98" s="3" t="s">
        <v>25</v>
      </c>
      <c r="D98" s="3" t="s">
        <v>26</v>
      </c>
      <c r="E98" s="1" t="s">
        <v>8</v>
      </c>
      <c r="F98" s="1" t="s">
        <v>10</v>
      </c>
      <c r="G98" s="4"/>
      <c r="H98" s="32">
        <f t="shared" si="2"/>
        <v>41191</v>
      </c>
      <c r="I98" s="34">
        <f t="shared" si="3"/>
        <v>0.49652777777777773</v>
      </c>
    </row>
    <row r="99" spans="1:11" ht="15.75" thickBot="1">
      <c r="A99" s="2">
        <v>41191.473240740735</v>
      </c>
      <c r="B99" s="1" t="s">
        <v>9</v>
      </c>
      <c r="C99" s="3" t="s">
        <v>18</v>
      </c>
      <c r="D99" s="3" t="s">
        <v>19</v>
      </c>
      <c r="E99" s="1" t="s">
        <v>8</v>
      </c>
      <c r="F99" s="1" t="s">
        <v>10</v>
      </c>
      <c r="G99" s="4"/>
      <c r="H99" s="32">
        <f t="shared" si="2"/>
        <v>41191</v>
      </c>
      <c r="I99" s="34">
        <f t="shared" si="3"/>
        <v>0.47291666666666665</v>
      </c>
    </row>
    <row r="100" spans="1:11" ht="15.75" thickBot="1">
      <c r="A100" s="5">
        <v>41191.295138888891</v>
      </c>
      <c r="B100" s="6" t="s">
        <v>22</v>
      </c>
      <c r="C100" s="7" t="s">
        <v>25</v>
      </c>
      <c r="D100" s="7" t="s">
        <v>26</v>
      </c>
      <c r="E100" s="6" t="s">
        <v>13</v>
      </c>
      <c r="F100" s="6" t="s">
        <v>10</v>
      </c>
      <c r="G100" s="8"/>
      <c r="H100" s="32">
        <f t="shared" si="2"/>
        <v>41191</v>
      </c>
      <c r="I100" s="34">
        <f t="shared" si="3"/>
        <v>0.2951388888888889</v>
      </c>
      <c r="J100" s="37">
        <f>MIN(I102:I104)</f>
        <v>0.75902777777777775</v>
      </c>
    </row>
    <row r="101" spans="1:11" ht="15.75" thickBot="1">
      <c r="A101" s="5">
        <v>41191.287488425922</v>
      </c>
      <c r="B101" s="6" t="s">
        <v>12</v>
      </c>
      <c r="C101" s="7" t="s">
        <v>18</v>
      </c>
      <c r="D101" s="7" t="s">
        <v>19</v>
      </c>
      <c r="E101" s="6" t="s">
        <v>13</v>
      </c>
      <c r="F101" s="6" t="s">
        <v>10</v>
      </c>
      <c r="G101" s="8"/>
      <c r="H101" s="32">
        <f t="shared" si="2"/>
        <v>41191</v>
      </c>
      <c r="I101" s="34">
        <f t="shared" si="3"/>
        <v>0.28680555555555554</v>
      </c>
      <c r="J101" s="37">
        <f>MAX(I102:I104)</f>
        <v>0.88958333333333339</v>
      </c>
    </row>
    <row r="102" spans="1:11" ht="15.75" thickBot="1">
      <c r="A102" s="5">
        <v>41192.889988425923</v>
      </c>
      <c r="B102" s="6" t="s">
        <v>9</v>
      </c>
      <c r="C102" s="7" t="s">
        <v>18</v>
      </c>
      <c r="D102" s="7" t="s">
        <v>19</v>
      </c>
      <c r="E102" s="6" t="s">
        <v>8</v>
      </c>
      <c r="F102" s="6" t="s">
        <v>10</v>
      </c>
      <c r="G102" s="8"/>
      <c r="H102" s="32">
        <f t="shared" si="2"/>
        <v>41192</v>
      </c>
      <c r="I102" s="34">
        <f t="shared" si="3"/>
        <v>0.88958333333333339</v>
      </c>
      <c r="K102" s="37">
        <f>MAX(I102:I103)</f>
        <v>0.88958333333333339</v>
      </c>
    </row>
    <row r="103" spans="1:11" ht="15.75" thickBot="1">
      <c r="A103" s="5">
        <v>41192.784386574072</v>
      </c>
      <c r="B103" s="6" t="s">
        <v>16</v>
      </c>
      <c r="C103" s="7" t="s">
        <v>18</v>
      </c>
      <c r="D103" s="7" t="s">
        <v>19</v>
      </c>
      <c r="E103" s="6" t="s">
        <v>13</v>
      </c>
      <c r="F103" s="6" t="s">
        <v>10</v>
      </c>
      <c r="G103" s="8"/>
      <c r="H103" s="32">
        <f t="shared" si="2"/>
        <v>41192</v>
      </c>
      <c r="I103" s="34">
        <f t="shared" si="3"/>
        <v>0.78402777777777777</v>
      </c>
    </row>
    <row r="104" spans="1:11" ht="15.75" thickBot="1">
      <c r="A104" s="5">
        <v>41192.759189814817</v>
      </c>
      <c r="B104" s="6" t="s">
        <v>11</v>
      </c>
      <c r="C104" s="7" t="s">
        <v>25</v>
      </c>
      <c r="D104" s="7" t="s">
        <v>26</v>
      </c>
      <c r="E104" s="6" t="s">
        <v>8</v>
      </c>
      <c r="F104" s="6" t="s">
        <v>10</v>
      </c>
      <c r="G104" s="8"/>
      <c r="H104" s="32">
        <f t="shared" si="2"/>
        <v>41192</v>
      </c>
      <c r="I104" s="34">
        <f t="shared" si="3"/>
        <v>0.75902777777777775</v>
      </c>
    </row>
    <row r="105" spans="1:11" ht="15.75" thickBot="1">
      <c r="A105" s="9">
        <v>41187.298078703701</v>
      </c>
      <c r="B105" s="10" t="s">
        <v>12</v>
      </c>
      <c r="C105" s="10" t="s">
        <v>25</v>
      </c>
      <c r="D105" s="11" t="s">
        <v>26</v>
      </c>
      <c r="E105" s="10" t="s">
        <v>13</v>
      </c>
      <c r="F105" s="10" t="s">
        <v>10</v>
      </c>
      <c r="G105" s="8"/>
      <c r="H105" s="32">
        <f t="shared" si="2"/>
        <v>41187</v>
      </c>
      <c r="I105" s="34">
        <f t="shared" si="3"/>
        <v>0.29791666666666666</v>
      </c>
    </row>
    <row r="106" spans="1:11" ht="15.75" thickBot="1">
      <c r="A106" s="12">
        <v>41187.436493055553</v>
      </c>
      <c r="B106" s="13" t="s">
        <v>17</v>
      </c>
      <c r="C106" s="13" t="s">
        <v>25</v>
      </c>
      <c r="D106" s="14" t="s">
        <v>26</v>
      </c>
      <c r="E106" s="13" t="s">
        <v>8</v>
      </c>
      <c r="F106" s="13" t="s">
        <v>10</v>
      </c>
      <c r="G106" s="8"/>
      <c r="H106" s="32">
        <f t="shared" si="2"/>
        <v>41187</v>
      </c>
      <c r="I106" s="34">
        <f t="shared" si="3"/>
        <v>0.43611111111111112</v>
      </c>
    </row>
    <row r="107" spans="1:11" ht="15.75" thickBot="1">
      <c r="A107" s="9">
        <v>41187.592719907407</v>
      </c>
      <c r="B107" s="10" t="s">
        <v>14</v>
      </c>
      <c r="C107" s="10" t="s">
        <v>25</v>
      </c>
      <c r="D107" s="11" t="s">
        <v>26</v>
      </c>
      <c r="E107" s="10" t="s">
        <v>13</v>
      </c>
      <c r="F107" s="10" t="s">
        <v>10</v>
      </c>
      <c r="G107" s="8"/>
      <c r="H107" s="32">
        <f t="shared" si="2"/>
        <v>41187</v>
      </c>
      <c r="I107" s="34">
        <f t="shared" si="3"/>
        <v>0.59236111111111112</v>
      </c>
    </row>
    <row r="108" spans="1:11" ht="15.75" thickBot="1">
      <c r="A108" s="12">
        <v>41187.863310185181</v>
      </c>
      <c r="B108" s="13" t="s">
        <v>9</v>
      </c>
      <c r="C108" s="13" t="s">
        <v>25</v>
      </c>
      <c r="D108" s="14" t="s">
        <v>26</v>
      </c>
      <c r="E108" s="13" t="s">
        <v>8</v>
      </c>
      <c r="F108" s="13" t="s">
        <v>10</v>
      </c>
      <c r="G108" s="8"/>
      <c r="H108" s="32">
        <f t="shared" si="2"/>
        <v>41187</v>
      </c>
      <c r="I108" s="34">
        <f t="shared" si="3"/>
        <v>0.86319444444444438</v>
      </c>
    </row>
    <row r="109" spans="1:11" ht="15.75" thickBot="1">
      <c r="A109" s="9">
        <v>41188.297534722224</v>
      </c>
      <c r="B109" s="10" t="s">
        <v>21</v>
      </c>
      <c r="C109" s="10" t="s">
        <v>25</v>
      </c>
      <c r="D109" s="11" t="s">
        <v>26</v>
      </c>
      <c r="E109" s="10" t="s">
        <v>13</v>
      </c>
      <c r="F109" s="10" t="s">
        <v>10</v>
      </c>
      <c r="G109" s="8"/>
      <c r="H109" s="32">
        <f t="shared" si="2"/>
        <v>41188</v>
      </c>
      <c r="I109" s="34">
        <f t="shared" si="3"/>
        <v>0.29722222222222222</v>
      </c>
    </row>
    <row r="110" spans="1:11" ht="15.75" thickBot="1">
      <c r="A110" s="12">
        <v>41188.503946759258</v>
      </c>
      <c r="B110" s="13" t="s">
        <v>9</v>
      </c>
      <c r="C110" s="13" t="s">
        <v>25</v>
      </c>
      <c r="D110" s="14" t="s">
        <v>26</v>
      </c>
      <c r="E110" s="13" t="s">
        <v>8</v>
      </c>
      <c r="F110" s="13" t="s">
        <v>10</v>
      </c>
      <c r="G110" s="8"/>
      <c r="H110" s="32">
        <f t="shared" si="2"/>
        <v>41188</v>
      </c>
      <c r="I110" s="34">
        <f t="shared" si="3"/>
        <v>0.50347222222222221</v>
      </c>
    </row>
    <row r="111" spans="1:11" ht="15.75" thickBot="1">
      <c r="A111" s="9">
        <v>41188.539270833331</v>
      </c>
      <c r="B111" s="10" t="s">
        <v>14</v>
      </c>
      <c r="C111" s="10" t="s">
        <v>25</v>
      </c>
      <c r="D111" s="11" t="s">
        <v>26</v>
      </c>
      <c r="E111" s="10" t="s">
        <v>13</v>
      </c>
      <c r="F111" s="10" t="s">
        <v>10</v>
      </c>
      <c r="G111" s="8"/>
      <c r="H111" s="32">
        <f t="shared" si="2"/>
        <v>41188</v>
      </c>
      <c r="I111" s="34">
        <f t="shared" si="3"/>
        <v>0.53888888888888886</v>
      </c>
    </row>
    <row r="112" spans="1:11" ht="15.75" thickBot="1">
      <c r="A112" s="12">
        <v>41188.67732638889</v>
      </c>
      <c r="B112" s="13" t="s">
        <v>9</v>
      </c>
      <c r="C112" s="13" t="s">
        <v>25</v>
      </c>
      <c r="D112" s="14" t="s">
        <v>26</v>
      </c>
      <c r="E112" s="13" t="s">
        <v>8</v>
      </c>
      <c r="F112" s="13" t="s">
        <v>10</v>
      </c>
      <c r="G112" s="8"/>
      <c r="H112" s="32">
        <f t="shared" si="2"/>
        <v>41188</v>
      </c>
      <c r="I112" s="34">
        <f t="shared" si="3"/>
        <v>0.67708333333333337</v>
      </c>
    </row>
    <row r="113" spans="1:9" ht="15.75" thickBot="1">
      <c r="A113" s="9">
        <v>41190.29614583333</v>
      </c>
      <c r="B113" s="10" t="s">
        <v>21</v>
      </c>
      <c r="C113" s="10" t="s">
        <v>25</v>
      </c>
      <c r="D113" s="11" t="s">
        <v>26</v>
      </c>
      <c r="E113" s="10" t="s">
        <v>13</v>
      </c>
      <c r="F113" s="10" t="s">
        <v>10</v>
      </c>
      <c r="G113" s="8"/>
      <c r="H113" s="32">
        <f t="shared" si="2"/>
        <v>41190</v>
      </c>
      <c r="I113" s="34">
        <f t="shared" si="3"/>
        <v>0.29583333333333334</v>
      </c>
    </row>
    <row r="114" spans="1:9" ht="15.75" thickBot="1">
      <c r="A114" s="12">
        <v>41190.424629629626</v>
      </c>
      <c r="B114" s="13" t="s">
        <v>9</v>
      </c>
      <c r="C114" s="13" t="s">
        <v>25</v>
      </c>
      <c r="D114" s="14" t="s">
        <v>26</v>
      </c>
      <c r="E114" s="13" t="s">
        <v>8</v>
      </c>
      <c r="F114" s="13" t="s">
        <v>10</v>
      </c>
      <c r="G114" s="8"/>
      <c r="H114" s="32">
        <f t="shared" si="2"/>
        <v>41190</v>
      </c>
      <c r="I114" s="34">
        <f t="shared" si="3"/>
        <v>0.42430555555555555</v>
      </c>
    </row>
    <row r="115" spans="1:9" ht="15.75" thickBot="1">
      <c r="A115" s="9">
        <v>41190.426631944443</v>
      </c>
      <c r="B115" s="10" t="s">
        <v>22</v>
      </c>
      <c r="C115" s="10" t="s">
        <v>25</v>
      </c>
      <c r="D115" s="11" t="s">
        <v>26</v>
      </c>
      <c r="E115" s="10" t="s">
        <v>13</v>
      </c>
      <c r="F115" s="10" t="s">
        <v>10</v>
      </c>
      <c r="G115" s="8"/>
      <c r="H115" s="32">
        <f t="shared" si="2"/>
        <v>41190</v>
      </c>
      <c r="I115" s="34">
        <f t="shared" si="3"/>
        <v>0.42638888888888887</v>
      </c>
    </row>
    <row r="116" spans="1:9" ht="15.75" thickBot="1">
      <c r="A116" s="12">
        <v>41190.454629629625</v>
      </c>
      <c r="B116" s="13" t="s">
        <v>9</v>
      </c>
      <c r="C116" s="13" t="s">
        <v>25</v>
      </c>
      <c r="D116" s="14" t="s">
        <v>26</v>
      </c>
      <c r="E116" s="13" t="s">
        <v>8</v>
      </c>
      <c r="F116" s="13" t="s">
        <v>10</v>
      </c>
      <c r="G116" s="8"/>
      <c r="H116" s="32">
        <f t="shared" si="2"/>
        <v>41190</v>
      </c>
      <c r="I116" s="34">
        <f t="shared" si="3"/>
        <v>0.45416666666666666</v>
      </c>
    </row>
    <row r="117" spans="1:9" ht="15.75" thickBot="1">
      <c r="A117" s="9">
        <v>41190.590011574073</v>
      </c>
      <c r="B117" s="10" t="s">
        <v>16</v>
      </c>
      <c r="C117" s="10" t="s">
        <v>25</v>
      </c>
      <c r="D117" s="11" t="s">
        <v>26</v>
      </c>
      <c r="E117" s="10" t="s">
        <v>13</v>
      </c>
      <c r="F117" s="10" t="s">
        <v>10</v>
      </c>
      <c r="G117" s="8"/>
      <c r="H117" s="32">
        <f t="shared" si="2"/>
        <v>41190</v>
      </c>
      <c r="I117" s="34">
        <f t="shared" si="3"/>
        <v>0.58958333333333335</v>
      </c>
    </row>
    <row r="118" spans="1:9" ht="15.75" thickBot="1">
      <c r="A118" s="12">
        <v>41190.772986111107</v>
      </c>
      <c r="B118" s="13" t="s">
        <v>20</v>
      </c>
      <c r="C118" s="13" t="s">
        <v>25</v>
      </c>
      <c r="D118" s="14" t="s">
        <v>26</v>
      </c>
      <c r="E118" s="13" t="s">
        <v>8</v>
      </c>
      <c r="F118" s="13" t="s">
        <v>10</v>
      </c>
      <c r="G118" s="8"/>
      <c r="H118" s="32">
        <f t="shared" si="2"/>
        <v>41190</v>
      </c>
      <c r="I118" s="34">
        <f t="shared" si="3"/>
        <v>0.7729166666666667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1:K32"/>
  <sheetViews>
    <sheetView workbookViewId="0">
      <selection activeCell="F3" sqref="F3"/>
    </sheetView>
  </sheetViews>
  <sheetFormatPr defaultRowHeight="15"/>
  <cols>
    <col min="3" max="3" width="9.42578125" bestFit="1" customWidth="1"/>
    <col min="4" max="4" width="9.85546875" bestFit="1" customWidth="1"/>
    <col min="5" max="5" width="13.28515625" bestFit="1" customWidth="1"/>
    <col min="6" max="6" width="10.7109375" customWidth="1"/>
    <col min="7" max="7" width="9.85546875" customWidth="1"/>
    <col min="8" max="8" width="21.140625" customWidth="1"/>
  </cols>
  <sheetData>
    <row r="1" spans="3:11" ht="15.75" thickBot="1">
      <c r="C1" t="s">
        <v>29</v>
      </c>
      <c r="F1" s="40" t="s">
        <v>32</v>
      </c>
      <c r="G1" s="39"/>
    </row>
    <row r="2" spans="3:11" ht="15.75" thickBot="1">
      <c r="C2" s="22" t="s">
        <v>27</v>
      </c>
      <c r="D2" s="22" t="s">
        <v>2</v>
      </c>
      <c r="E2" s="22" t="s">
        <v>3</v>
      </c>
      <c r="F2" s="22" t="s">
        <v>30</v>
      </c>
      <c r="G2" s="22" t="s">
        <v>31</v>
      </c>
      <c r="H2" s="22"/>
    </row>
    <row r="3" spans="3:11" ht="15.75" thickBot="1">
      <c r="C3" s="23">
        <v>41183</v>
      </c>
      <c r="D3" s="29" t="s">
        <v>18</v>
      </c>
      <c r="E3" s="24" t="s">
        <v>19</v>
      </c>
      <c r="F3" s="36">
        <f t="array" aca="1" ref="F3" ca="1">IFERROR(MIN(OFFSET('Base data'!$I$1,MATCH(1,('Base data'!$D$2:$D$118=$E3)*($C3='Base data'!$H$2:$H$118),0),0,COUNTIFS('Base data'!$D$2:$D$118,"="&amp;resume!E3,'Base data'!$H$2:$H$118,"="&amp;resume!C3),1)),"")</f>
        <v>0.29305555555555557</v>
      </c>
      <c r="G3" s="36">
        <f t="array" aca="1" ref="G3" ca="1">IFERROR(MAX(OFFSET('Base data'!$I$1,MATCH(1,('Base data'!$D$2:$D$118=$E3)*($C3='Base data'!$H$2:$H$118),0),0,COUNTIFS('Base data'!D2:D118,"="&amp;resume!E3,'Base data'!H2:H118,"="&amp;resume!C3),1)),"")</f>
        <v>0.88263888888888886</v>
      </c>
      <c r="H3" s="35"/>
      <c r="J3" s="33"/>
      <c r="K3" s="33"/>
    </row>
    <row r="4" spans="3:11" ht="15.75" thickBot="1">
      <c r="C4" s="25">
        <f>C3</f>
        <v>41183</v>
      </c>
      <c r="D4" s="30" t="s">
        <v>25</v>
      </c>
      <c r="E4" s="26" t="s">
        <v>26</v>
      </c>
      <c r="F4" s="36" t="str">
        <f t="array" aca="1" ref="F4" ca="1">IFERROR(MIN(OFFSET('Base data'!$I$1,MATCH(1,('Base data'!$D$2:$D$118=$E4)*($C4='Base data'!$H$2:$H$118),0),0,COUNTIFS('Base data'!$D$2:$D$118,"="&amp;resume!E4,'Base data'!$H$2:$H$118,"="&amp;resume!C4),1)),"")</f>
        <v/>
      </c>
      <c r="G4" s="36" t="str">
        <f t="array" aca="1" ref="G4" ca="1">IFERROR(MAX(OFFSET('Base data'!$I$1,MATCH(1,('Base data'!$D$2:$D$118=$E4)*($C4='Base data'!$H$2:$H$118),0),0,COUNTIFS('Base data'!D3:D119,"="&amp;resume!E4,'Base data'!H3:H119,"="&amp;resume!C4),1)),"")</f>
        <v/>
      </c>
      <c r="H4" s="26"/>
      <c r="J4" s="33"/>
      <c r="K4" s="33"/>
    </row>
    <row r="5" spans="3:11">
      <c r="C5" s="25">
        <f>C4</f>
        <v>41183</v>
      </c>
      <c r="D5" s="30" t="s">
        <v>23</v>
      </c>
      <c r="E5" s="26" t="s">
        <v>24</v>
      </c>
      <c r="F5" s="36">
        <f t="array" aca="1" ref="F5" ca="1">IFERROR(MIN(OFFSET('Base data'!$I$1,MATCH(1,('Base data'!$D$2:$D$118=$E5)*($C5='Base data'!$H$2:$H$118),0),0,COUNTIFS('Base data'!$D$2:$D$118,"="&amp;resume!E5,'Base data'!$H$2:$H$118,"="&amp;resume!C5),1)),"")</f>
        <v>0.29166666666666669</v>
      </c>
      <c r="G5" s="36">
        <f t="array" aca="1" ref="G5" ca="1">IFERROR(MAX(OFFSET('Base data'!$I$1,MATCH(1,('Base data'!$D$2:$D$118=$E5)*($C5='Base data'!$H$2:$H$118),0),0,COUNTIFS('Base data'!D4:D120,"="&amp;resume!E5,'Base data'!H4:H120,"="&amp;resume!C5),1)),"")</f>
        <v>0.75208333333333333</v>
      </c>
      <c r="H5" s="26"/>
      <c r="J5" s="33"/>
      <c r="K5" s="33"/>
    </row>
    <row r="6" spans="3:11">
      <c r="C6" s="25">
        <f>C3+1</f>
        <v>41184</v>
      </c>
      <c r="D6" s="30" t="s">
        <v>18</v>
      </c>
      <c r="E6" s="26" t="s">
        <v>19</v>
      </c>
      <c r="F6" s="36">
        <f t="array" aca="1" ref="F6" ca="1">IFERROR(MIN(OFFSET('Base data'!$I$1,MATCH(1,('Base data'!$D$2:$D$118=$E6)*($C6='Base data'!$H$2:$H$118),0),0,COUNTIFS('Base data'!$D$2:$D$118,"="&amp;resume!E6,'Base data'!$H$2:$H$118,"="&amp;resume!C6),1)),"")</f>
        <v>0.31111111111111112</v>
      </c>
      <c r="G6" s="36">
        <f t="array" aca="1" ref="G6" ca="1">IFERROR(MAX(OFFSET('Base data'!$I$1,MATCH(1,('Base data'!$D$2:$D$118=$E6)*($C6='Base data'!$H$2:$H$118),0),0,COUNTIFS('Base data'!D5:D121,"="&amp;resume!E6,'Base data'!H5:H121,"="&amp;resume!C6),1)),"")</f>
        <v>0.88402777777777775</v>
      </c>
      <c r="H6" s="26"/>
      <c r="J6" s="33"/>
      <c r="K6" s="33"/>
    </row>
    <row r="7" spans="3:11">
      <c r="C7" s="25">
        <f>C6</f>
        <v>41184</v>
      </c>
      <c r="D7" s="30" t="s">
        <v>25</v>
      </c>
      <c r="E7" s="26" t="s">
        <v>26</v>
      </c>
      <c r="F7" s="36" t="str">
        <f t="array" aca="1" ref="F7" ca="1">IFERROR(MIN(OFFSET('Base data'!$I$1,MATCH(1,('Base data'!$D$2:$D$118=$E7)*($C7='Base data'!$H$2:$H$118),0),0,COUNTIFS('Base data'!$D$2:$D$118,"="&amp;resume!E7,'Base data'!$H$2:$H$118,"="&amp;resume!C7),1)),"")</f>
        <v/>
      </c>
      <c r="G7" s="36" t="str">
        <f t="array" aca="1" ref="G7" ca="1">IFERROR(MAX(OFFSET('Base data'!$I$1,MATCH(1,('Base data'!$D$2:$D$118=$E7)*($C7='Base data'!$H$2:$H$118),0),0,COUNTIFS('Base data'!D6:D122,"="&amp;resume!E7,'Base data'!H6:H122,"="&amp;resume!C7),1)),"")</f>
        <v/>
      </c>
      <c r="H7" s="26"/>
      <c r="J7" s="33"/>
      <c r="K7" s="33"/>
    </row>
    <row r="8" spans="3:11">
      <c r="C8" s="25">
        <f>C7</f>
        <v>41184</v>
      </c>
      <c r="D8" s="30" t="s">
        <v>23</v>
      </c>
      <c r="E8" s="26" t="s">
        <v>24</v>
      </c>
      <c r="F8" s="36">
        <f t="array" aca="1" ref="F8" ca="1">IFERROR(MIN(OFFSET('Base data'!$I$1,MATCH(1,('Base data'!$D$2:$D$118=$E8)*($C8='Base data'!$H$2:$H$118),0),0,COUNTIFS('Base data'!$D$2:$D$118,"="&amp;resume!E8,'Base data'!$H$2:$H$118,"="&amp;resume!C8),1)),"")</f>
        <v>0.28958333333333336</v>
      </c>
      <c r="G8" s="36">
        <f t="array" aca="1" ref="G8" ca="1">IFERROR(MAX(OFFSET('Base data'!$I$1,MATCH(1,('Base data'!$D$2:$D$118=$E8)*($C8='Base data'!$H$2:$H$118),0),0,COUNTIFS('Base data'!D7:D123,"="&amp;resume!E8,'Base data'!H7:H123,"="&amp;resume!C8),1)),"")</f>
        <v>0.75624999999999998</v>
      </c>
      <c r="H8" s="26"/>
      <c r="J8" s="33"/>
      <c r="K8" s="33"/>
    </row>
    <row r="9" spans="3:11">
      <c r="C9" s="25">
        <f>C6+1</f>
        <v>41185</v>
      </c>
      <c r="D9" s="30" t="s">
        <v>18</v>
      </c>
      <c r="E9" s="26" t="s">
        <v>19</v>
      </c>
      <c r="F9" s="36">
        <f t="array" aca="1" ref="F9" ca="1">IFERROR(MIN(OFFSET('Base data'!$I$1,MATCH(1,('Base data'!$D$2:$D$118=$E9)*($C9='Base data'!$H$2:$H$118),0),0,COUNTIFS('Base data'!$D$2:$D$118,"="&amp;resume!E9,'Base data'!$H$2:$H$118,"="&amp;resume!C9),1)),"")</f>
        <v>0.2902777777777778</v>
      </c>
      <c r="G9" s="36">
        <f t="array" aca="1" ref="G9" ca="1">IFERROR(MAX(OFFSET('Base data'!$I$1,MATCH(1,('Base data'!$D$2:$D$118=$E9)*($C9='Base data'!$H$2:$H$118),0),0,COUNTIFS('Base data'!D8:D124,"="&amp;resume!E9,'Base data'!H8:H124,"="&amp;resume!C9),1)),"")</f>
        <v>0.87708333333333333</v>
      </c>
      <c r="H9" s="26"/>
      <c r="J9" s="33"/>
      <c r="K9" s="33"/>
    </row>
    <row r="10" spans="3:11">
      <c r="C10" s="25">
        <f>C9</f>
        <v>41185</v>
      </c>
      <c r="D10" s="30" t="s">
        <v>25</v>
      </c>
      <c r="E10" s="26" t="s">
        <v>26</v>
      </c>
      <c r="F10" s="36" t="str">
        <f t="array" aca="1" ref="F10" ca="1">IFERROR(MIN(OFFSET('Base data'!$I$1,MATCH(1,('Base data'!$D$2:$D$118=$E10)*($C10='Base data'!$H$2:$H$118),0),0,COUNTIFS('Base data'!$D$2:$D$118,"="&amp;resume!E10,'Base data'!$H$2:$H$118,"="&amp;resume!C10),1)),"")</f>
        <v/>
      </c>
      <c r="G10" s="36" t="str">
        <f t="array" aca="1" ref="G10" ca="1">IFERROR(MAX(OFFSET('Base data'!$I$1,MATCH(1,('Base data'!$D$2:$D$118=$E10)*($C10='Base data'!$H$2:$H$118),0),0,COUNTIFS('Base data'!D9:D125,"="&amp;resume!E10,'Base data'!H9:H125,"="&amp;resume!C10),1)),"")</f>
        <v/>
      </c>
      <c r="H10" s="26"/>
      <c r="J10" s="33"/>
      <c r="K10" s="33"/>
    </row>
    <row r="11" spans="3:11">
      <c r="C11" s="25">
        <f>C10</f>
        <v>41185</v>
      </c>
      <c r="D11" s="30" t="s">
        <v>23</v>
      </c>
      <c r="E11" s="26" t="s">
        <v>24</v>
      </c>
      <c r="F11" s="36">
        <f t="array" aca="1" ref="F11" ca="1">IFERROR(MIN(OFFSET('Base data'!$I$1,MATCH(1,('Base data'!$D$2:$D$118=$E11)*($C11='Base data'!$H$2:$H$118),0),0,COUNTIFS('Base data'!$D$2:$D$118,"="&amp;resume!E11,'Base data'!$H$2:$H$118,"="&amp;resume!C11),1)),"")</f>
        <v>0.29652777777777778</v>
      </c>
      <c r="G11" s="36">
        <f t="array" aca="1" ref="G11" ca="1">IFERROR(MAX(OFFSET('Base data'!$I$1,MATCH(1,('Base data'!$D$2:$D$118=$E11)*($C11='Base data'!$H$2:$H$118),0),0,COUNTIFS('Base data'!D10:D126,"="&amp;resume!E11,'Base data'!H10:H126,"="&amp;resume!C11),1)),"")</f>
        <v>0.75486111111111109</v>
      </c>
      <c r="H11" s="26"/>
    </row>
    <row r="12" spans="3:11">
      <c r="C12" s="25">
        <f>C9+1</f>
        <v>41186</v>
      </c>
      <c r="D12" s="30" t="s">
        <v>18</v>
      </c>
      <c r="E12" s="26" t="s">
        <v>19</v>
      </c>
      <c r="F12" s="36">
        <f t="array" aca="1" ref="F12" ca="1">IFERROR(MIN(OFFSET('Base data'!$I$1,MATCH(1,('Base data'!$D$2:$D$118=$E12)*($C12='Base data'!$H$2:$H$118),0),0,COUNTIFS('Base data'!$D$2:$D$118,"="&amp;resume!E12,'Base data'!$H$2:$H$118,"="&amp;resume!C12),1)),"")</f>
        <v>0.28472222222222221</v>
      </c>
      <c r="G12" s="36">
        <f t="array" aca="1" ref="G12" ca="1">IFERROR(MAX(OFFSET('Base data'!$I$1,MATCH(1,('Base data'!$D$2:$D$118=$E12)*($C12='Base data'!$H$2:$H$118),0),0,COUNTIFS('Base data'!D11:D127,"="&amp;resume!E12,'Base data'!H11:H127,"="&amp;resume!C12),1)),"")</f>
        <v>0.8847222222222223</v>
      </c>
      <c r="H12" s="26"/>
    </row>
    <row r="13" spans="3:11">
      <c r="C13" s="25">
        <f>C12</f>
        <v>41186</v>
      </c>
      <c r="D13" s="30" t="s">
        <v>25</v>
      </c>
      <c r="E13" s="26" t="s">
        <v>26</v>
      </c>
      <c r="F13" s="36" t="str">
        <f t="array" aca="1" ref="F13" ca="1">IFERROR(MIN(OFFSET('Base data'!$I$1,MATCH(1,('Base data'!$D$2:$D$118=$E13)*($C13='Base data'!$H$2:$H$118),0),0,COUNTIFS('Base data'!$D$2:$D$118,"="&amp;resume!E13,'Base data'!$H$2:$H$118,"="&amp;resume!C13),1)),"")</f>
        <v/>
      </c>
      <c r="G13" s="36" t="str">
        <f t="array" aca="1" ref="G13" ca="1">IFERROR(MAX(OFFSET('Base data'!$I$1,MATCH(1,('Base data'!$D$2:$D$118=$E13)*($C13='Base data'!$H$2:$H$118),0),0,COUNTIFS('Base data'!D12:D128,"="&amp;resume!E13,'Base data'!H12:H128,"="&amp;resume!C13),1)),"")</f>
        <v/>
      </c>
      <c r="H13" s="26"/>
    </row>
    <row r="14" spans="3:11">
      <c r="C14" s="25">
        <f>C13</f>
        <v>41186</v>
      </c>
      <c r="D14" s="30" t="s">
        <v>23</v>
      </c>
      <c r="E14" s="26" t="s">
        <v>24</v>
      </c>
      <c r="F14" s="36">
        <f t="array" aca="1" ref="F14" ca="1">IFERROR(MIN(OFFSET('Base data'!$I$1,MATCH(1,('Base data'!$D$2:$D$118=$E14)*($C14='Base data'!$H$2:$H$118),0),0,COUNTIFS('Base data'!$D$2:$D$118,"="&amp;resume!E14,'Base data'!$H$2:$H$118,"="&amp;resume!C14),1)),"")</f>
        <v>0.29791666666666666</v>
      </c>
      <c r="G14" s="36">
        <f t="array" aca="1" ref="G14" ca="1">IFERROR(MAX(OFFSET('Base data'!$I$1,MATCH(1,('Base data'!$D$2:$D$118=$E14)*($C14='Base data'!$H$2:$H$118),0),0,COUNTIFS('Base data'!D13:D129,"="&amp;resume!E14,'Base data'!H13:H129,"="&amp;resume!C14),1)),"")</f>
        <v>0.74930555555555556</v>
      </c>
      <c r="H14" s="26"/>
    </row>
    <row r="15" spans="3:11">
      <c r="C15" s="25">
        <f>C12+1</f>
        <v>41187</v>
      </c>
      <c r="D15" s="30" t="s">
        <v>18</v>
      </c>
      <c r="E15" s="26" t="s">
        <v>19</v>
      </c>
      <c r="F15" s="36">
        <f t="array" aca="1" ref="F15" ca="1">IFERROR(MIN(OFFSET('Base data'!$I$1,MATCH(1,('Base data'!$D$2:$D$118=$E15)*($C15='Base data'!$H$2:$H$118),0),0,COUNTIFS('Base data'!$D$2:$D$118,"="&amp;resume!E15,'Base data'!$H$2:$H$118,"="&amp;resume!C15),1)),"")</f>
        <v>0.2902777777777778</v>
      </c>
      <c r="G15" s="36">
        <f t="array" aca="1" ref="G15" ca="1">IFERROR(MAX(OFFSET('Base data'!$I$1,MATCH(1,('Base data'!$D$2:$D$118=$E15)*($C15='Base data'!$H$2:$H$118),0),0,COUNTIFS('Base data'!D14:D130,"="&amp;resume!E15,'Base data'!H14:H130,"="&amp;resume!C15),1)),"")</f>
        <v>0.71805555555555556</v>
      </c>
      <c r="H15" s="26"/>
    </row>
    <row r="16" spans="3:11">
      <c r="C16" s="25">
        <f>C15</f>
        <v>41187</v>
      </c>
      <c r="D16" s="30" t="s">
        <v>25</v>
      </c>
      <c r="E16" s="26" t="s">
        <v>26</v>
      </c>
      <c r="F16" s="36">
        <f t="array" aca="1" ref="F16" ca="1">IFERROR(MIN(OFFSET('Base data'!$I$1,MATCH(1,('Base data'!$D$2:$D$118=$E16)*($C16='Base data'!$H$2:$H$118),0),0,COUNTIFS('Base data'!$D$2:$D$118,"="&amp;resume!E16,'Base data'!$H$2:$H$118,"="&amp;resume!C16),1)),"")</f>
        <v>0.29722222222222222</v>
      </c>
      <c r="G16" s="36">
        <f t="array" aca="1" ref="G16" ca="1">IFERROR(MAX(OFFSET('Base data'!$I$1,MATCH(1,('Base data'!$D$2:$D$118=$E16)*($C16='Base data'!$H$2:$H$118),0),0,COUNTIFS('Base data'!D15:D131,"="&amp;resume!E16,'Base data'!H15:H131,"="&amp;resume!C16),1)),"")</f>
        <v>0.86319444444444438</v>
      </c>
      <c r="H16" s="26"/>
    </row>
    <row r="17" spans="3:8">
      <c r="C17" s="25">
        <f>C16</f>
        <v>41187</v>
      </c>
      <c r="D17" s="30" t="s">
        <v>23</v>
      </c>
      <c r="E17" s="26" t="s">
        <v>24</v>
      </c>
      <c r="F17" s="36">
        <f t="array" aca="1" ref="F17" ca="1">IFERROR(MIN(OFFSET('Base data'!$I$1,MATCH(1,('Base data'!$D$2:$D$118=$E17)*($C17='Base data'!$H$2:$H$118),0),0,COUNTIFS('Base data'!$D$2:$D$118,"="&amp;resume!E17,'Base data'!$H$2:$H$118,"="&amp;resume!C17),1)),"")</f>
        <v>0.30138888888888887</v>
      </c>
      <c r="G17" s="36">
        <f t="array" aca="1" ref="G17" ca="1">IFERROR(MAX(OFFSET('Base data'!$I$1,MATCH(1,('Base data'!$D$2:$D$118=$E17)*($C17='Base data'!$H$2:$H$118),0),0,COUNTIFS('Base data'!D16:D132,"="&amp;resume!E17,'Base data'!H16:H132,"="&amp;resume!C17),1)),"")</f>
        <v>0.86458333333333337</v>
      </c>
      <c r="H17" s="26"/>
    </row>
    <row r="18" spans="3:8">
      <c r="C18" s="25">
        <f>C15+1</f>
        <v>41188</v>
      </c>
      <c r="D18" s="30" t="s">
        <v>18</v>
      </c>
      <c r="E18" s="26" t="s">
        <v>19</v>
      </c>
      <c r="F18" s="36">
        <f t="array" aca="1" ref="F18" ca="1">IFERROR(MIN(OFFSET('Base data'!$I$1,MATCH(1,('Base data'!$D$2:$D$118=$E18)*($C18='Base data'!$H$2:$H$118),0),0,COUNTIFS('Base data'!$D$2:$D$118,"="&amp;resume!E18,'Base data'!$H$2:$H$118,"="&amp;resume!C18),1)),"")</f>
        <v>0.29166666666666669</v>
      </c>
      <c r="G18" s="36">
        <f t="array" aca="1" ref="G18" ca="1">IFERROR(MAX(OFFSET('Base data'!$I$1,MATCH(1,('Base data'!$D$2:$D$118=$E18)*($C18='Base data'!$H$2:$H$118),0),0,COUNTIFS('Base data'!D17:D133,"="&amp;resume!E18,'Base data'!H17:H133,"="&amp;resume!C18),1)),"")</f>
        <v>0.6479166666666667</v>
      </c>
      <c r="H18" s="26"/>
    </row>
    <row r="19" spans="3:8">
      <c r="C19" s="25">
        <f>C18</f>
        <v>41188</v>
      </c>
      <c r="D19" s="30" t="s">
        <v>25</v>
      </c>
      <c r="E19" s="26" t="s">
        <v>26</v>
      </c>
      <c r="F19" s="36">
        <f t="array" aca="1" ref="F19" ca="1">IFERROR(MIN(OFFSET('Base data'!$I$1,MATCH(1,('Base data'!$D$2:$D$118=$E19)*($C19='Base data'!$H$2:$H$118),0),0,COUNTIFS('Base data'!$D$2:$D$118,"="&amp;resume!E19,'Base data'!$H$2:$H$118,"="&amp;resume!C19),1)),"")</f>
        <v>0.29583333333333334</v>
      </c>
      <c r="G19" s="36">
        <f t="array" aca="1" ref="G19" ca="1">IFERROR(MAX(OFFSET('Base data'!$I$1,MATCH(1,('Base data'!$D$2:$D$118=$E19)*($C19='Base data'!$H$2:$H$118),0),0,COUNTIFS('Base data'!D18:D134,"="&amp;resume!E19,'Base data'!H18:H134,"="&amp;resume!C19),1)),"")</f>
        <v>0.67708333333333337</v>
      </c>
      <c r="H19" s="26"/>
    </row>
    <row r="20" spans="3:8">
      <c r="C20" s="25">
        <f>C19</f>
        <v>41188</v>
      </c>
      <c r="D20" s="30" t="s">
        <v>23</v>
      </c>
      <c r="E20" s="26" t="s">
        <v>24</v>
      </c>
      <c r="F20" s="36">
        <f t="array" aca="1" ref="F20" ca="1">IFERROR(MIN(OFFSET('Base data'!$I$1,MATCH(1,('Base data'!$D$2:$D$118=$E20)*($C20='Base data'!$H$2:$H$118),0),0,COUNTIFS('Base data'!$D$2:$D$118,"="&amp;resume!E20,'Base data'!$H$2:$H$118,"="&amp;resume!C20),1)),"")</f>
        <v>0.29722222222222222</v>
      </c>
      <c r="G20" s="36">
        <f t="array" aca="1" ref="G20" ca="1">IFERROR(MAX(OFFSET('Base data'!$I$1,MATCH(1,('Base data'!$D$2:$D$118=$E20)*($C20='Base data'!$H$2:$H$118),0),0,COUNTIFS('Base data'!D19:D135,"="&amp;resume!E20,'Base data'!H19:H135,"="&amp;resume!C20),1)),"")</f>
        <v>0.6430555555555556</v>
      </c>
      <c r="H20" s="26"/>
    </row>
    <row r="21" spans="3:8">
      <c r="C21" s="25">
        <f>C18+1</f>
        <v>41189</v>
      </c>
      <c r="D21" s="30" t="s">
        <v>18</v>
      </c>
      <c r="E21" s="26" t="s">
        <v>19</v>
      </c>
      <c r="F21" s="36">
        <f t="array" aca="1" ref="F21" ca="1">IFERROR(MIN(OFFSET('Base data'!$I$1,MATCH(1,('Base data'!$D$2:$D$118=$E21)*($C21='Base data'!$H$2:$H$118),0),0,COUNTIFS('Base data'!$D$2:$D$118,"="&amp;resume!E21,'Base data'!$H$2:$H$118,"="&amp;resume!C21),1)),"")</f>
        <v>0.29375000000000001</v>
      </c>
      <c r="G21" s="36">
        <f t="array" aca="1" ref="G21" ca="1">IFERROR(MAX(OFFSET('Base data'!$I$1,MATCH(1,('Base data'!$D$2:$D$118=$E21)*($C21='Base data'!$H$2:$H$118),0),0,COUNTIFS('Base data'!D20:D136,"="&amp;resume!E21,'Base data'!H20:H136,"="&amp;resume!C21),1)),"")</f>
        <v>0.64652777777777781</v>
      </c>
      <c r="H21" s="26"/>
    </row>
    <row r="22" spans="3:8">
      <c r="C22" s="25">
        <f>C21</f>
        <v>41189</v>
      </c>
      <c r="D22" s="30" t="s">
        <v>25</v>
      </c>
      <c r="E22" s="26" t="s">
        <v>26</v>
      </c>
      <c r="F22" s="36" t="str">
        <f t="array" aca="1" ref="F22" ca="1">IFERROR(MIN(OFFSET('Base data'!$I$1,MATCH(1,('Base data'!$D$2:$D$118=$E22)*($C22='Base data'!$H$2:$H$118),0),0,COUNTIFS('Base data'!$D$2:$D$118,"="&amp;resume!E22,'Base data'!$H$2:$H$118,"="&amp;resume!C22),1)),"")</f>
        <v/>
      </c>
      <c r="G22" s="36" t="str">
        <f t="array" aca="1" ref="G22" ca="1">IFERROR(MAX(OFFSET('Base data'!$I$1,MATCH(1,('Base data'!$D$2:$D$118=$E22)*($C22='Base data'!$H$2:$H$118),0),0,COUNTIFS('Base data'!D21:D137,"="&amp;resume!E22,'Base data'!H21:H137,"="&amp;resume!C22),1)),"")</f>
        <v/>
      </c>
      <c r="H22" s="26"/>
    </row>
    <row r="23" spans="3:8">
      <c r="C23" s="25">
        <f>C22</f>
        <v>41189</v>
      </c>
      <c r="D23" s="30" t="s">
        <v>23</v>
      </c>
      <c r="E23" s="26" t="s">
        <v>24</v>
      </c>
      <c r="F23" s="36" t="str">
        <f t="array" aca="1" ref="F23" ca="1">IFERROR(MIN(OFFSET('Base data'!$I$1,MATCH(1,('Base data'!$D$2:$D$118=$E23)*($C23='Base data'!$H$2:$H$118),0),0,COUNTIFS('Base data'!$D$2:$D$118,"="&amp;resume!E23,'Base data'!$H$2:$H$118,"="&amp;resume!C23),1)),"")</f>
        <v/>
      </c>
      <c r="G23" s="36" t="str">
        <f t="array" aca="1" ref="G23" ca="1">IFERROR(MAX(OFFSET('Base data'!$I$1,MATCH(1,('Base data'!$D$2:$D$118=$E23)*($C23='Base data'!$H$2:$H$118),0),0,COUNTIFS('Base data'!D22:D138,"="&amp;resume!E23,'Base data'!H22:H138,"="&amp;resume!C23),1)),"")</f>
        <v/>
      </c>
      <c r="H23" s="26"/>
    </row>
    <row r="24" spans="3:8">
      <c r="C24" s="25">
        <f>C21+1</f>
        <v>41190</v>
      </c>
      <c r="D24" s="30" t="s">
        <v>18</v>
      </c>
      <c r="E24" s="26" t="s">
        <v>19</v>
      </c>
      <c r="F24" s="36">
        <f t="array" aca="1" ref="F24" ca="1">IFERROR(MIN(OFFSET('Base data'!$I$1,MATCH(1,('Base data'!$D$2:$D$118=$E24)*($C24='Base data'!$H$2:$H$118),0),0,COUNTIFS('Base data'!$D$2:$D$118,"="&amp;resume!E24,'Base data'!$H$2:$H$118,"="&amp;resume!C24),1)),"")</f>
        <v>0.29097222222222224</v>
      </c>
      <c r="G24" s="36">
        <f t="array" aca="1" ref="G24" ca="1">IFERROR(MAX(OFFSET('Base data'!$I$1,MATCH(1,('Base data'!$D$2:$D$118=$E24)*($C24='Base data'!$H$2:$H$118),0),0,COUNTIFS('Base data'!D23:D139,"="&amp;resume!E24,'Base data'!H23:H139,"="&amp;resume!C24),1)),"")</f>
        <v>0.88680555555555562</v>
      </c>
      <c r="H24" s="26"/>
    </row>
    <row r="25" spans="3:8">
      <c r="C25" s="25">
        <f>C24</f>
        <v>41190</v>
      </c>
      <c r="D25" s="30" t="s">
        <v>25</v>
      </c>
      <c r="E25" s="26" t="s">
        <v>26</v>
      </c>
      <c r="F25" s="36">
        <f t="array" aca="1" ref="F25" ca="1">IFERROR(MIN(OFFSET('Base data'!$I$1,MATCH(1,('Base data'!$D$2:$D$118=$E25)*($C25='Base data'!$H$2:$H$118),0),0,COUNTIFS('Base data'!$D$2:$D$118,"="&amp;resume!E25,'Base data'!$H$2:$H$118,"="&amp;resume!C25),1)),"")</f>
        <v>0.28958333333333336</v>
      </c>
      <c r="G25" s="36">
        <f t="array" aca="1" ref="G25" ca="1">IFERROR(MAX(OFFSET('Base data'!$I$1,MATCH(1,('Base data'!$D$2:$D$118=$E25)*($C25='Base data'!$H$2:$H$118),0),0,COUNTIFS('Base data'!D24:D140,"="&amp;resume!E25,'Base data'!H24:H140,"="&amp;resume!C25),1)),"")</f>
        <v>0.7729166666666667</v>
      </c>
      <c r="H25" s="26"/>
    </row>
    <row r="26" spans="3:8">
      <c r="C26" s="25">
        <f>C25</f>
        <v>41190</v>
      </c>
      <c r="D26" s="30" t="s">
        <v>23</v>
      </c>
      <c r="E26" s="26" t="s">
        <v>24</v>
      </c>
      <c r="F26" s="36">
        <f t="array" aca="1" ref="F26" ca="1">IFERROR(MIN(OFFSET('Base data'!$I$1,MATCH(1,('Base data'!$D$2:$D$118=$E26)*($C26='Base data'!$H$2:$H$118),0),0,COUNTIFS('Base data'!$D$2:$D$118,"="&amp;resume!E26,'Base data'!$H$2:$H$118,"="&amp;resume!C26),1)),"")</f>
        <v>0.31805555555555554</v>
      </c>
      <c r="G26" s="36">
        <f t="array" aca="1" ref="G26" ca="1">IFERROR(MAX(OFFSET('Base data'!$I$1,MATCH(1,('Base data'!$D$2:$D$118=$E26)*($C26='Base data'!$H$2:$H$118),0),0,COUNTIFS('Base data'!D25:D141,"="&amp;resume!E26,'Base data'!H25:H141,"="&amp;resume!C26),1)),"")</f>
        <v>0.7729166666666667</v>
      </c>
      <c r="H26" s="26"/>
    </row>
    <row r="27" spans="3:8">
      <c r="C27" s="25">
        <f>C24+1</f>
        <v>41191</v>
      </c>
      <c r="D27" s="30" t="s">
        <v>18</v>
      </c>
      <c r="E27" s="26" t="s">
        <v>19</v>
      </c>
      <c r="F27" s="36">
        <f t="array" aca="1" ref="F27" ca="1">IFERROR(MIN(OFFSET('Base data'!$I$1,MATCH(1,('Base data'!$D$2:$D$118=$E27)*($C27='Base data'!$H$2:$H$118),0),0,COUNTIFS('Base data'!$D$2:$D$118,"="&amp;resume!E27,'Base data'!$H$2:$H$118,"="&amp;resume!C27),1)),"")</f>
        <v>0.53125</v>
      </c>
      <c r="G27" s="36">
        <f t="array" aca="1" ref="G27" ca="1">IFERROR(MAX(OFFSET('Base data'!$I$1,MATCH(1,('Base data'!$D$2:$D$118=$E27)*($C27='Base data'!$H$2:$H$118),0),0,COUNTIFS('Base data'!D26:D142,"="&amp;resume!E27,'Base data'!H26:H142,"="&amp;resume!C27),1)),"")</f>
        <v>0.88888888888888884</v>
      </c>
      <c r="H27" s="26"/>
    </row>
    <row r="28" spans="3:8">
      <c r="C28" s="25">
        <f>C27</f>
        <v>41191</v>
      </c>
      <c r="D28" s="30" t="s">
        <v>25</v>
      </c>
      <c r="E28" s="26" t="s">
        <v>26</v>
      </c>
      <c r="F28" s="36">
        <f t="array" aca="1" ref="F28" ca="1">IFERROR(MIN(OFFSET('Base data'!$I$1,MATCH(1,('Base data'!$D$2:$D$118=$E28)*($C28='Base data'!$H$2:$H$118),0),0,COUNTIFS('Base data'!$D$2:$D$118,"="&amp;resume!E28,'Base data'!$H$2:$H$118,"="&amp;resume!C28),1)),"")</f>
        <v>0.53125</v>
      </c>
      <c r="G28" s="36">
        <f t="array" aca="1" ref="G28" ca="1">IFERROR(MAX(OFFSET('Base data'!$I$1,MATCH(1,('Base data'!$D$2:$D$118=$E28)*($C28='Base data'!$H$2:$H$118),0),0,COUNTIFS('Base data'!D27:D143,"="&amp;resume!E28,'Base data'!H27:H143,"="&amp;resume!C28),1)),"")</f>
        <v>0.76527777777777783</v>
      </c>
      <c r="H28" s="26"/>
    </row>
    <row r="29" spans="3:8">
      <c r="C29" s="25">
        <f>C28</f>
        <v>41191</v>
      </c>
      <c r="D29" s="30" t="s">
        <v>23</v>
      </c>
      <c r="E29" s="26" t="s">
        <v>24</v>
      </c>
      <c r="F29" s="36">
        <f t="array" aca="1" ref="F29" ca="1">IFERROR(MIN(OFFSET('Base data'!$I$1,MATCH(1,('Base data'!$D$2:$D$118=$E29)*($C29='Base data'!$H$2:$H$118),0),0,COUNTIFS('Base data'!$D$2:$D$118,"="&amp;resume!E29,'Base data'!$H$2:$H$118,"="&amp;resume!C29),1)),"")</f>
        <v>0.29444444444444445</v>
      </c>
      <c r="G29" s="36">
        <f t="array" aca="1" ref="G29" ca="1">IFERROR(MAX(OFFSET('Base data'!$I$1,MATCH(1,('Base data'!$D$2:$D$118=$E29)*($C29='Base data'!$H$2:$H$118),0),0,COUNTIFS('Base data'!D28:D144,"="&amp;resume!E29,'Base data'!H28:H144,"="&amp;resume!C29),1)),"")</f>
        <v>0.76597222222222217</v>
      </c>
      <c r="H29" s="26"/>
    </row>
    <row r="30" spans="3:8">
      <c r="C30" s="25">
        <v>41192</v>
      </c>
      <c r="D30" s="30" t="s">
        <v>18</v>
      </c>
      <c r="E30" s="26" t="s">
        <v>19</v>
      </c>
      <c r="F30" s="36">
        <f t="array" aca="1" ref="F30" ca="1">IFERROR(MIN(OFFSET('Base data'!$I$1,MATCH(1,('Base data'!$D$2:$D$118=$E30)*($C30='Base data'!$H$2:$H$118),0),0,COUNTIFS('Base data'!$D$2:$D$118,"="&amp;resume!E30,'Base data'!$H$2:$H$118,"="&amp;resume!C30),1)),"")</f>
        <v>0.78402777777777777</v>
      </c>
      <c r="G30" s="36">
        <f t="array" aca="1" ref="G30" ca="1">IFERROR(MAX(OFFSET('Base data'!$I$1,MATCH(1,('Base data'!$D$2:$D$118=$E30)*($C30='Base data'!$H$2:$H$118),0),0,COUNTIFS('Base data'!D29:D145,"="&amp;resume!E30,'Base data'!H29:H145,"="&amp;resume!C30),1)),"")</f>
        <v>0.88958333333333339</v>
      </c>
      <c r="H30" s="26"/>
    </row>
    <row r="31" spans="3:8">
      <c r="C31" s="25">
        <f>C30</f>
        <v>41192</v>
      </c>
      <c r="D31" s="30" t="s">
        <v>25</v>
      </c>
      <c r="E31" s="26" t="s">
        <v>26</v>
      </c>
      <c r="F31" s="36">
        <f t="array" aca="1" ref="F31" ca="1">IFERROR(MIN(OFFSET('Base data'!$I$1,MATCH(1,('Base data'!$D$2:$D$118=$E31)*($C31='Base data'!$H$2:$H$118),0),0,COUNTIFS('Base data'!$D$2:$D$118,"="&amp;resume!E31,'Base data'!$H$2:$H$118,"="&amp;resume!C31),1)),"")</f>
        <v>0.75902777777777775</v>
      </c>
      <c r="G31" s="36">
        <f t="array" aca="1" ref="G31" ca="1">IFERROR(MAX(OFFSET('Base data'!$I$1,MATCH(1,('Base data'!$D$2:$D$118=$E31)*($C31='Base data'!$H$2:$H$118),0),0,COUNTIFS('Base data'!D30:D146,"="&amp;resume!E31,'Base data'!H30:H146,"="&amp;resume!C31),1)),"")</f>
        <v>0.75902777777777775</v>
      </c>
      <c r="H31" s="26"/>
    </row>
    <row r="32" spans="3:8">
      <c r="C32" s="27">
        <f>C31</f>
        <v>41192</v>
      </c>
      <c r="D32" s="31" t="s">
        <v>23</v>
      </c>
      <c r="E32" s="28" t="s">
        <v>24</v>
      </c>
      <c r="F32" s="36" t="str">
        <f t="array" aca="1" ref="F32" ca="1">IFERROR(MIN(OFFSET('Base data'!$I$1,MATCH(1,('Base data'!$D$2:$D$118=$E32)*($C32='Base data'!$H$2:$H$118),0),0,COUNTIFS('Base data'!$D$2:$D$118,"="&amp;resume!E32,'Base data'!$H$2:$H$118,"="&amp;resume!C32),1)),"")</f>
        <v/>
      </c>
      <c r="G32" s="36" t="str">
        <f t="array" aca="1" ref="G32" ca="1">IFERROR(MAX(OFFSET('Base data'!$I$1,MATCH(1,('Base data'!$D$2:$D$118=$E32)*($C32='Base data'!$H$2:$H$118),0),0,COUNTIFS('Base data'!D31:D147,"="&amp;resume!E32,'Base data'!H31:H147,"="&amp;resume!C32),1)),"")</f>
        <v/>
      </c>
      <c r="H32" s="2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Base data</vt:lpstr>
      <vt:lpstr>resume</vt:lpstr>
    </vt:vector>
  </TitlesOfParts>
  <Company>deco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Imron</dc:creator>
  <cp:lastModifiedBy>eko.rioeh</cp:lastModifiedBy>
  <dcterms:created xsi:type="dcterms:W3CDTF">2012-10-15T00:13:53Z</dcterms:created>
  <dcterms:modified xsi:type="dcterms:W3CDTF">2012-10-17T06:55:44Z</dcterms:modified>
</cp:coreProperties>
</file>